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.mitkin\Documents\Рабочие файлы\Статьи копирайтер\Наталья Ширяева. Статьи\Статья №3 Кредит или накопление\Финальные\"/>
    </mc:Choice>
  </mc:AlternateContent>
  <xr:revisionPtr revIDLastSave="0" documentId="13_ncr:1_{890FB347-57E2-4263-85D6-6067B8E36855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Кейс смартфон" sheetId="4" r:id="rId1"/>
    <sheet name="Кейс автомобиль" sheetId="3" r:id="rId2"/>
  </sheets>
  <calcPr calcId="191029" iterateDelta="1E-4"/>
</workbook>
</file>

<file path=xl/calcChain.xml><?xml version="1.0" encoding="utf-8"?>
<calcChain xmlns="http://schemas.openxmlformats.org/spreadsheetml/2006/main">
  <c r="D35" i="4" l="1"/>
  <c r="D34" i="4"/>
  <c r="D61" i="3"/>
  <c r="D60" i="3"/>
  <c r="D5" i="4" l="1"/>
  <c r="J13" i="4" s="1"/>
  <c r="D3" i="4"/>
  <c r="H13" i="4"/>
  <c r="D4" i="4"/>
  <c r="J24" i="4" l="1"/>
  <c r="J23" i="4"/>
  <c r="J22" i="4"/>
  <c r="J21" i="4"/>
  <c r="J20" i="4"/>
  <c r="J19" i="4"/>
  <c r="J18" i="4"/>
  <c r="J16" i="4"/>
  <c r="J15" i="4"/>
  <c r="J17" i="4"/>
  <c r="J14" i="4"/>
  <c r="B19" i="4"/>
  <c r="B23" i="4"/>
  <c r="B20" i="4"/>
  <c r="B24" i="4"/>
  <c r="B16" i="4"/>
  <c r="B13" i="4"/>
  <c r="B14" i="4"/>
  <c r="B22" i="4"/>
  <c r="B15" i="4"/>
  <c r="B17" i="4"/>
  <c r="B21" i="4"/>
  <c r="B18" i="4"/>
  <c r="H15" i="3"/>
  <c r="D5" i="3"/>
  <c r="J18" i="3" s="1"/>
  <c r="D3" i="3"/>
  <c r="D4" i="3" l="1"/>
  <c r="B44" i="3" s="1"/>
  <c r="J25" i="4"/>
  <c r="B25" i="4"/>
  <c r="D27" i="4" s="1"/>
  <c r="D13" i="4"/>
  <c r="I13" i="4"/>
  <c r="B15" i="3"/>
  <c r="D15" i="3" s="1"/>
  <c r="C16" i="3" s="1"/>
  <c r="B50" i="3"/>
  <c r="B34" i="3"/>
  <c r="B49" i="3"/>
  <c r="B33" i="3"/>
  <c r="B32" i="3"/>
  <c r="B47" i="3"/>
  <c r="B31" i="3"/>
  <c r="B46" i="3"/>
  <c r="B30" i="3"/>
  <c r="B45" i="3"/>
  <c r="B43" i="3"/>
  <c r="B27" i="3"/>
  <c r="B23" i="3"/>
  <c r="B40" i="3"/>
  <c r="B38" i="3"/>
  <c r="B36" i="3"/>
  <c r="B48" i="3"/>
  <c r="B41" i="3"/>
  <c r="B39" i="3"/>
  <c r="B37" i="3"/>
  <c r="B35" i="3"/>
  <c r="B42" i="3"/>
  <c r="J45" i="3"/>
  <c r="J29" i="3"/>
  <c r="J44" i="3"/>
  <c r="J28" i="3"/>
  <c r="J27" i="3"/>
  <c r="J37" i="3"/>
  <c r="J33" i="3"/>
  <c r="J48" i="3"/>
  <c r="J32" i="3"/>
  <c r="J41" i="3"/>
  <c r="J38" i="3"/>
  <c r="J36" i="3"/>
  <c r="J35" i="3"/>
  <c r="J50" i="3"/>
  <c r="J34" i="3"/>
  <c r="J49" i="3"/>
  <c r="J47" i="3"/>
  <c r="J31" i="3"/>
  <c r="J43" i="3"/>
  <c r="J42" i="3"/>
  <c r="J40" i="3"/>
  <c r="J39" i="3"/>
  <c r="J15" i="3"/>
  <c r="J46" i="3"/>
  <c r="J30" i="3"/>
  <c r="B21" i="3"/>
  <c r="B17" i="3"/>
  <c r="B26" i="3"/>
  <c r="B19" i="3"/>
  <c r="B16" i="3"/>
  <c r="B25" i="3"/>
  <c r="B18" i="3"/>
  <c r="B20" i="3"/>
  <c r="B24" i="3"/>
  <c r="B22" i="3"/>
  <c r="J19" i="3"/>
  <c r="J26" i="3"/>
  <c r="J20" i="3"/>
  <c r="J21" i="3"/>
  <c r="J17" i="3"/>
  <c r="J24" i="3"/>
  <c r="J22" i="3"/>
  <c r="J25" i="3"/>
  <c r="J16" i="3"/>
  <c r="J23" i="3"/>
  <c r="B29" i="3" l="1"/>
  <c r="B28" i="3"/>
  <c r="K13" i="4"/>
  <c r="C14" i="4"/>
  <c r="B34" i="4"/>
  <c r="J51" i="3"/>
  <c r="I15" i="3"/>
  <c r="K15" i="3" s="1"/>
  <c r="D16" i="3"/>
  <c r="D14" i="4" l="1"/>
  <c r="H14" i="4"/>
  <c r="H16" i="3"/>
  <c r="I14" i="4" l="1"/>
  <c r="C15" i="4"/>
  <c r="D15" i="4"/>
  <c r="B51" i="3"/>
  <c r="D53" i="3" s="1"/>
  <c r="B60" i="3" s="1"/>
  <c r="C17" i="3"/>
  <c r="I16" i="3"/>
  <c r="C16" i="4" l="1"/>
  <c r="D16" i="4" s="1"/>
  <c r="K14" i="4"/>
  <c r="K16" i="3"/>
  <c r="D17" i="3"/>
  <c r="C18" i="3" s="1"/>
  <c r="D18" i="3" s="1"/>
  <c r="C19" i="3" s="1"/>
  <c r="H15" i="4" l="1"/>
  <c r="C17" i="4"/>
  <c r="D17" i="4" s="1"/>
  <c r="H17" i="3"/>
  <c r="D19" i="3"/>
  <c r="C18" i="4" l="1"/>
  <c r="D18" i="4" s="1"/>
  <c r="I15" i="4"/>
  <c r="I17" i="3"/>
  <c r="C20" i="3"/>
  <c r="D20" i="3"/>
  <c r="K15" i="4" l="1"/>
  <c r="C19" i="4"/>
  <c r="D19" i="4"/>
  <c r="K17" i="3"/>
  <c r="C21" i="3"/>
  <c r="D21" i="3" s="1"/>
  <c r="H18" i="3"/>
  <c r="I18" i="3" s="1"/>
  <c r="K18" i="3" s="1"/>
  <c r="C20" i="4" l="1"/>
  <c r="D20" i="4" s="1"/>
  <c r="H16" i="4"/>
  <c r="C22" i="3"/>
  <c r="D22" i="3" s="1"/>
  <c r="I16" i="4" l="1"/>
  <c r="C21" i="4"/>
  <c r="D21" i="4"/>
  <c r="C23" i="3"/>
  <c r="D23" i="3" s="1"/>
  <c r="C22" i="4" l="1"/>
  <c r="D22" i="4" s="1"/>
  <c r="K16" i="4"/>
  <c r="C24" i="3"/>
  <c r="D24" i="3" s="1"/>
  <c r="H19" i="3"/>
  <c r="I19" i="3" s="1"/>
  <c r="K19" i="3" s="1"/>
  <c r="H17" i="4" l="1"/>
  <c r="C23" i="4"/>
  <c r="D23" i="4"/>
  <c r="H20" i="3"/>
  <c r="I20" i="3" s="1"/>
  <c r="K20" i="3" s="1"/>
  <c r="C25" i="3"/>
  <c r="D25" i="3" s="1"/>
  <c r="C24" i="4" l="1"/>
  <c r="D24" i="4"/>
  <c r="I17" i="4"/>
  <c r="C26" i="3"/>
  <c r="D26" i="3" s="1"/>
  <c r="H21" i="3"/>
  <c r="I21" i="3" s="1"/>
  <c r="K21" i="3" s="1"/>
  <c r="K17" i="4" l="1"/>
  <c r="C27" i="3"/>
  <c r="D27" i="3" s="1"/>
  <c r="H22" i="3"/>
  <c r="I22" i="3" s="1"/>
  <c r="K22" i="3" s="1"/>
  <c r="H18" i="4" l="1"/>
  <c r="C28" i="3"/>
  <c r="D28" i="3" s="1"/>
  <c r="H23" i="3"/>
  <c r="I23" i="3" s="1"/>
  <c r="K23" i="3" s="1"/>
  <c r="I18" i="4" l="1"/>
  <c r="K18" i="4" s="1"/>
  <c r="C29" i="3"/>
  <c r="D29" i="3"/>
  <c r="H24" i="3"/>
  <c r="I24" i="3" s="1"/>
  <c r="K24" i="3" s="1"/>
  <c r="H19" i="4" l="1"/>
  <c r="I19" i="4" s="1"/>
  <c r="K19" i="4" s="1"/>
  <c r="C30" i="3"/>
  <c r="D30" i="3" s="1"/>
  <c r="H25" i="3"/>
  <c r="I25" i="3" s="1"/>
  <c r="K25" i="3" s="1"/>
  <c r="H20" i="4" l="1"/>
  <c r="I20" i="4" s="1"/>
  <c r="K20" i="4" s="1"/>
  <c r="C31" i="3"/>
  <c r="D31" i="3" s="1"/>
  <c r="H26" i="3"/>
  <c r="I26" i="3" s="1"/>
  <c r="K26" i="3" s="1"/>
  <c r="H21" i="4" l="1"/>
  <c r="I21" i="4" s="1"/>
  <c r="K21" i="4"/>
  <c r="C32" i="3"/>
  <c r="D32" i="3"/>
  <c r="H22" i="4" l="1"/>
  <c r="I22" i="4" s="1"/>
  <c r="K22" i="4"/>
  <c r="C33" i="3"/>
  <c r="D33" i="3"/>
  <c r="H23" i="4" l="1"/>
  <c r="I23" i="4" s="1"/>
  <c r="K23" i="4"/>
  <c r="C34" i="3"/>
  <c r="D34" i="3"/>
  <c r="H27" i="3"/>
  <c r="I27" i="3" s="1"/>
  <c r="K27" i="3" s="1"/>
  <c r="H24" i="4" l="1"/>
  <c r="C35" i="3"/>
  <c r="D35" i="3" s="1"/>
  <c r="I24" i="4" l="1"/>
  <c r="K24" i="4" s="1"/>
  <c r="H25" i="4"/>
  <c r="H28" i="3"/>
  <c r="I28" i="3" s="1"/>
  <c r="K28" i="3" s="1"/>
  <c r="C36" i="3"/>
  <c r="D36" i="3" s="1"/>
  <c r="C37" i="3" l="1"/>
  <c r="D37" i="3" s="1"/>
  <c r="H29" i="3" l="1"/>
  <c r="I29" i="3" s="1"/>
  <c r="K29" i="3" s="1"/>
  <c r="C38" i="3"/>
  <c r="D38" i="3" s="1"/>
  <c r="C39" i="3" s="1"/>
  <c r="D39" i="3" s="1"/>
  <c r="C40" i="3" l="1"/>
  <c r="D40" i="3" s="1"/>
  <c r="C41" i="3" s="1"/>
  <c r="D41" i="3" s="1"/>
  <c r="C42" i="3" l="1"/>
  <c r="D42" i="3" s="1"/>
  <c r="H30" i="3" l="1"/>
  <c r="I30" i="3" s="1"/>
  <c r="K30" i="3" s="1"/>
  <c r="C43" i="3"/>
  <c r="D43" i="3" s="1"/>
  <c r="C44" i="3" l="1"/>
  <c r="D44" i="3" s="1"/>
  <c r="C45" i="3" l="1"/>
  <c r="D45" i="3" s="1"/>
  <c r="H31" i="3" l="1"/>
  <c r="I31" i="3" s="1"/>
  <c r="K31" i="3" s="1"/>
  <c r="C46" i="3"/>
  <c r="D46" i="3" s="1"/>
  <c r="C47" i="3" l="1"/>
  <c r="D47" i="3"/>
  <c r="C48" i="3" s="1"/>
  <c r="D48" i="3" s="1"/>
  <c r="C49" i="3" l="1"/>
  <c r="D49" i="3" s="1"/>
  <c r="H32" i="3" l="1"/>
  <c r="I32" i="3" s="1"/>
  <c r="K32" i="3" s="1"/>
  <c r="C50" i="3"/>
  <c r="D50" i="3"/>
  <c r="C51" i="3" l="1"/>
  <c r="D54" i="3" s="1"/>
  <c r="H33" i="3"/>
  <c r="I33" i="3" s="1"/>
  <c r="K33" i="3" s="1"/>
  <c r="D55" i="3" l="1"/>
  <c r="D51" i="3"/>
  <c r="H34" i="3"/>
  <c r="I34" i="3" s="1"/>
  <c r="K34" i="3" s="1"/>
  <c r="C25" i="4" l="1"/>
  <c r="H35" i="3"/>
  <c r="I35" i="3"/>
  <c r="K35" i="3" s="1"/>
  <c r="D28" i="4" l="1"/>
  <c r="D29" i="4" s="1"/>
  <c r="D25" i="4"/>
  <c r="H36" i="3"/>
  <c r="I36" i="3" s="1"/>
  <c r="K36" i="3" s="1"/>
  <c r="H37" i="3" l="1"/>
  <c r="I37" i="3"/>
  <c r="K37" i="3" s="1"/>
  <c r="H38" i="3" l="1"/>
  <c r="I38" i="3" s="1"/>
  <c r="K38" i="3" s="1"/>
  <c r="H39" i="3" l="1"/>
  <c r="I39" i="3"/>
  <c r="K39" i="3" l="1"/>
  <c r="H40" i="3" l="1"/>
  <c r="I40" i="3" s="1"/>
  <c r="K40" i="3" s="1"/>
  <c r="H41" i="3" l="1"/>
  <c r="I41" i="3" s="1"/>
  <c r="K41" i="3" s="1"/>
  <c r="H42" i="3" l="1"/>
  <c r="I42" i="3" s="1"/>
  <c r="K42" i="3" s="1"/>
  <c r="H43" i="3" l="1"/>
  <c r="I43" i="3" s="1"/>
  <c r="K43" i="3" s="1"/>
  <c r="K28" i="4" l="1"/>
  <c r="H44" i="3"/>
  <c r="I44" i="3" s="1"/>
  <c r="K44" i="3" s="1"/>
  <c r="I25" i="4" l="1"/>
  <c r="H45" i="3"/>
  <c r="K27" i="4" l="1"/>
  <c r="K29" i="4" s="1"/>
  <c r="B35" i="4" s="1"/>
  <c r="H34" i="4" s="1"/>
  <c r="K25" i="4"/>
  <c r="I45" i="3"/>
  <c r="K45" i="3" s="1"/>
  <c r="H46" i="3" l="1"/>
  <c r="I46" i="3" l="1"/>
  <c r="K46" i="3" s="1"/>
  <c r="H47" i="3" l="1"/>
  <c r="I47" i="3" l="1"/>
  <c r="K47" i="3" s="1"/>
  <c r="H48" i="3" l="1"/>
  <c r="I48" i="3" l="1"/>
  <c r="K48" i="3" l="1"/>
  <c r="H49" i="3" l="1"/>
  <c r="I49" i="3" s="1"/>
  <c r="K49" i="3" s="1"/>
  <c r="H50" i="3" l="1"/>
  <c r="H51" i="3" s="1"/>
  <c r="K54" i="3" s="1"/>
  <c r="I50" i="3"/>
  <c r="K50" i="3" l="1"/>
  <c r="I51" i="3"/>
  <c r="K51" i="3" l="1"/>
  <c r="K53" i="3"/>
  <c r="K55" i="3" s="1"/>
  <c r="B61" i="3" s="1"/>
  <c r="H60" i="3" s="1"/>
</calcChain>
</file>

<file path=xl/sharedStrings.xml><?xml version="1.0" encoding="utf-8"?>
<sst xmlns="http://schemas.openxmlformats.org/spreadsheetml/2006/main" count="86" uniqueCount="46">
  <si>
    <t>Параметр</t>
  </si>
  <si>
    <t>Значение</t>
  </si>
  <si>
    <t>Цена смартфона сегодня</t>
  </si>
  <si>
    <t>Ежемесячный взнос для накопления</t>
  </si>
  <si>
    <t>Ежемесячный платеж по кредиту</t>
  </si>
  <si>
    <t>Срок (месяцев)</t>
  </si>
  <si>
    <t>Ставка по вкладу</t>
  </si>
  <si>
    <t>Ставка по кредиту</t>
  </si>
  <si>
    <t>Инфляция (рост цены)</t>
  </si>
  <si>
    <t>Месяц</t>
  </si>
  <si>
    <t>Сколько своих денег вы вложите в депозит</t>
  </si>
  <si>
    <t>Погашение основного долга</t>
  </si>
  <si>
    <t>Итого</t>
  </si>
  <si>
    <t>Выплата процентов банку</t>
  </si>
  <si>
    <t>Метод</t>
  </si>
  <si>
    <t>Накопление</t>
  </si>
  <si>
    <t>Кредит</t>
  </si>
  <si>
    <t>Цена автомобиля сегодня</t>
  </si>
  <si>
    <t>Цена автомобиля через 3 года с учетом инфляции</t>
  </si>
  <si>
    <t>Инфляция 1-й год (рост цены)</t>
  </si>
  <si>
    <t>Инфляция 2-й год (рост цены)</t>
  </si>
  <si>
    <t>Инфляция 3-й год (рост цены)</t>
  </si>
  <si>
    <t>введите цену покупки</t>
  </si>
  <si>
    <t>введите кол-во месяцев</t>
  </si>
  <si>
    <t>введите ставку в % годовых, макс ставка по вкладам (ЦБ: https://www.cbr.ru/statistics/avgprocstav/)</t>
  </si>
  <si>
    <t>введите ставку в % годовых, аннуитетные платежи</t>
  </si>
  <si>
    <t>введите прогнозируемый % инфляции</t>
  </si>
  <si>
    <t>Накопление с помощью вклада (3 года)</t>
  </si>
  <si>
    <t>Расчет кредита (3 года)</t>
  </si>
  <si>
    <t>Накопление с помощью вклада (1 год)</t>
  </si>
  <si>
    <t>Расчет кредита (1 год)</t>
  </si>
  <si>
    <t>Цена смартфона через 1 год с учетом инфляции</t>
  </si>
  <si>
    <t>Инвестиционная доходность вклада за 1 год</t>
  </si>
  <si>
    <t>Инвестиционная доходность вклада за 3 года</t>
  </si>
  <si>
    <t>Итог</t>
  </si>
  <si>
    <t>Фактические взносы за 1 год, ₽</t>
  </si>
  <si>
    <t>Что получаем</t>
  </si>
  <si>
    <t>Разница, ₽</t>
  </si>
  <si>
    <t>Фактические взносы за 3 года, ₽</t>
  </si>
  <si>
    <t>Реальный взнос, ₽</t>
  </si>
  <si>
    <t>Доход, ₽</t>
  </si>
  <si>
    <t>Итого на счету, ₽</t>
  </si>
  <si>
    <t>% по кредиту, ₽</t>
  </si>
  <si>
    <t>Погашение долга, ₽</t>
  </si>
  <si>
    <t>Общая сумма платежа, ₽</t>
  </si>
  <si>
    <t>Остаток долга, 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</si>
</sst>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₽&quot;"/>
    <numFmt numFmtId="165" formatCode="#,##0\ &quot;₽&quot;"/>
  </numFmts>
  <fonts count="8" x14ac:knownFonts="1">
    <font>
      <sz val="10"/>
      <color rgb="FF000000"/>
      <name val="Arial"/>
      <scheme val="minor"/>
    </font>
    <font>
      <b/>
      <sz val="10"/>
      <color theme="1"/>
      <name val="PT Root UI"/>
      <family val="2"/>
      <charset val="204"/>
    </font>
    <font>
      <sz val="10"/>
      <color rgb="FF000000"/>
      <name val="PT Root UI"/>
      <family val="2"/>
      <charset val="204"/>
    </font>
    <font>
      <sz val="10"/>
      <color theme="1"/>
      <name val="PT Root UI"/>
      <family val="2"/>
      <charset val="204"/>
    </font>
    <font>
      <b/>
      <sz val="10"/>
      <color rgb="FF356854"/>
      <name val="PT Root UI"/>
      <family val="2"/>
      <charset val="204"/>
    </font>
    <font>
      <sz val="10"/>
      <color theme="0"/>
      <name val="PT Root UI"/>
      <family val="2"/>
      <charset val="204"/>
    </font>
    <font>
      <b/>
      <sz val="10"/>
      <color rgb="FF000000"/>
      <name val="PT Root UI"/>
      <family val="2"/>
      <charset val="204"/>
    </font>
    <font>
      <sz val="10"/>
      <color rgb="FF0D0D0D"/>
      <name val="PT Root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5F5F7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297168"/>
      </left>
      <right style="thin">
        <color rgb="FF297168"/>
      </right>
      <top style="thin">
        <color rgb="FF297168"/>
      </top>
      <bottom style="thin">
        <color rgb="FF297168"/>
      </bottom>
      <diagonal/>
    </border>
    <border>
      <left/>
      <right/>
      <top style="thin">
        <color rgb="FF297168"/>
      </top>
      <bottom/>
      <diagonal/>
    </border>
    <border>
      <left style="thin">
        <color rgb="FF297168"/>
      </left>
      <right/>
      <top/>
      <bottom/>
      <diagonal/>
    </border>
    <border>
      <left style="thin">
        <color rgb="FF297168"/>
      </left>
      <right/>
      <top/>
      <bottom style="thin">
        <color rgb="FF297168"/>
      </bottom>
      <diagonal/>
    </border>
    <border>
      <left/>
      <right/>
      <top/>
      <bottom style="thin">
        <color rgb="FF297168"/>
      </bottom>
      <diagonal/>
    </border>
    <border>
      <left/>
      <right style="thin">
        <color rgb="FF297168"/>
      </right>
      <top/>
      <bottom style="thin">
        <color rgb="FF297168"/>
      </bottom>
      <diagonal/>
    </border>
    <border>
      <left style="thin">
        <color rgb="FF297168"/>
      </left>
      <right/>
      <top style="thin">
        <color rgb="FF297168"/>
      </top>
      <bottom style="thin">
        <color rgb="FF297168"/>
      </bottom>
      <diagonal/>
    </border>
    <border>
      <left/>
      <right/>
      <top style="thin">
        <color rgb="FF297168"/>
      </top>
      <bottom style="thin">
        <color rgb="FF297168"/>
      </bottom>
      <diagonal/>
    </border>
    <border>
      <left/>
      <right style="thin">
        <color rgb="FF297168"/>
      </right>
      <top style="thin">
        <color rgb="FF297168"/>
      </top>
      <bottom style="thin">
        <color rgb="FF297168"/>
      </bottom>
      <diagonal/>
    </border>
    <border>
      <left style="thin">
        <color rgb="FF297168"/>
      </left>
      <right style="thin">
        <color theme="7" tint="-0.24994659260841701"/>
      </right>
      <top style="thin">
        <color rgb="FF297168"/>
      </top>
      <bottom/>
      <diagonal/>
    </border>
    <border>
      <left style="thin">
        <color theme="7" tint="-0.24994659260841701"/>
      </left>
      <right style="thin">
        <color rgb="FF297168"/>
      </right>
      <top style="thin">
        <color rgb="FF297168"/>
      </top>
      <bottom/>
      <diagonal/>
    </border>
    <border>
      <left style="thin">
        <color rgb="FF297168"/>
      </left>
      <right style="thin">
        <color theme="7" tint="-0.24994659260841701"/>
      </right>
      <top style="thin">
        <color rgb="FF297168"/>
      </top>
      <bottom style="thin">
        <color rgb="FF297168"/>
      </bottom>
      <diagonal/>
    </border>
    <border>
      <left style="thin">
        <color theme="7" tint="-0.24994659260841701"/>
      </left>
      <right style="thin">
        <color rgb="FF297168"/>
      </right>
      <top style="thin">
        <color rgb="FF297168"/>
      </top>
      <bottom style="thin">
        <color rgb="FF297168"/>
      </bottom>
      <diagonal/>
    </border>
    <border>
      <left style="thin">
        <color theme="7" tint="-0.24994659260841701"/>
      </left>
      <right/>
      <top style="thin">
        <color rgb="FF297168"/>
      </top>
      <bottom/>
      <diagonal/>
    </border>
    <border>
      <left style="thin">
        <color theme="7" tint="-0.24994659260841701"/>
      </left>
      <right/>
      <top style="thin">
        <color rgb="FF297168"/>
      </top>
      <bottom style="thin">
        <color rgb="FF297168"/>
      </bottom>
      <diagonal/>
    </border>
    <border>
      <left style="thin">
        <color rgb="FF297168"/>
      </left>
      <right style="thin">
        <color rgb="FF297168"/>
      </right>
      <top style="thin">
        <color rgb="FF297168"/>
      </top>
      <bottom/>
      <diagonal/>
    </border>
    <border>
      <left style="thin">
        <color rgb="FF297168"/>
      </left>
      <right style="thin">
        <color rgb="FF297168"/>
      </right>
      <top/>
      <bottom style="thin">
        <color rgb="FF297168"/>
      </bottom>
      <diagonal/>
    </border>
    <border>
      <left style="thin">
        <color rgb="FF297168"/>
      </left>
      <right style="thin">
        <color rgb="FF7030A0"/>
      </right>
      <top style="thin">
        <color rgb="FF297168"/>
      </top>
      <bottom/>
      <diagonal/>
    </border>
    <border>
      <left style="thin">
        <color rgb="FF297168"/>
      </left>
      <right style="thin">
        <color rgb="FF7030A0"/>
      </right>
      <top style="thin">
        <color rgb="FF297168"/>
      </top>
      <bottom style="thin">
        <color rgb="FF297168"/>
      </bottom>
      <diagonal/>
    </border>
    <border>
      <left style="thin">
        <color rgb="FF7030A0"/>
      </left>
      <right/>
      <top style="thin">
        <color rgb="FF297168"/>
      </top>
      <bottom/>
      <diagonal/>
    </border>
    <border>
      <left style="thin">
        <color rgb="FF7030A0"/>
      </left>
      <right/>
      <top style="thin">
        <color rgb="FF297168"/>
      </top>
      <bottom style="thin">
        <color rgb="FF297168"/>
      </bottom>
      <diagonal/>
    </border>
    <border>
      <left style="thin">
        <color rgb="FF297168"/>
      </left>
      <right style="thin">
        <color rgb="FF297168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5" fillId="0" borderId="0" xfId="0" applyFont="1" applyAlignment="1"/>
    <xf numFmtId="0" fontId="2" fillId="0" borderId="1" xfId="0" applyFont="1" applyBorder="1" applyAlignment="1"/>
    <xf numFmtId="0" fontId="2" fillId="0" borderId="2" xfId="0" applyFont="1" applyBorder="1" applyAlignment="1">
      <alignment horizontal="left" vertical="center"/>
    </xf>
    <xf numFmtId="0" fontId="7" fillId="2" borderId="0" xfId="0" applyFont="1" applyFill="1"/>
    <xf numFmtId="0" fontId="2" fillId="0" borderId="0" xfId="0" applyFont="1" applyBorder="1" applyAlignme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Alignment="1"/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164" fontId="2" fillId="0" borderId="18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6" fillId="0" borderId="19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left" vertical="center" indent="1"/>
    </xf>
    <xf numFmtId="0" fontId="1" fillId="3" borderId="5" xfId="0" applyFont="1" applyFill="1" applyBorder="1" applyAlignment="1">
      <alignment horizontal="left" vertical="center" wrapText="1" indent="1"/>
    </xf>
    <xf numFmtId="0" fontId="6" fillId="3" borderId="9" xfId="0" applyFont="1" applyFill="1" applyBorder="1" applyAlignment="1">
      <alignment horizontal="left" vertical="center" indent="1"/>
    </xf>
    <xf numFmtId="0" fontId="2" fillId="3" borderId="10" xfId="0" applyFont="1" applyFill="1" applyBorder="1" applyAlignment="1">
      <alignment horizontal="left" vertical="center" indent="1"/>
    </xf>
    <xf numFmtId="0" fontId="2" fillId="3" borderId="11" xfId="0" applyFont="1" applyFill="1" applyBorder="1" applyAlignment="1">
      <alignment horizontal="left" vertical="center" indent="1"/>
    </xf>
    <xf numFmtId="0" fontId="1" fillId="3" borderId="3" xfId="0" applyFont="1" applyFill="1" applyBorder="1" applyAlignment="1">
      <alignment horizontal="left" vertical="center" wrapText="1" indent="1"/>
    </xf>
    <xf numFmtId="0" fontId="1" fillId="3" borderId="19" xfId="0" applyFont="1" applyFill="1" applyBorder="1" applyAlignment="1">
      <alignment horizontal="left" vertical="center" wrapText="1" indent="1"/>
    </xf>
    <xf numFmtId="0" fontId="1" fillId="3" borderId="9" xfId="0" applyFont="1" applyFill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1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right" vertical="center"/>
    </xf>
    <xf numFmtId="164" fontId="4" fillId="3" borderId="24" xfId="0" applyNumberFormat="1" applyFont="1" applyFill="1" applyBorder="1" applyAlignment="1" applyProtection="1">
      <alignment horizontal="right" vertical="center"/>
      <protection locked="0"/>
    </xf>
    <xf numFmtId="164" fontId="1" fillId="0" borderId="24" xfId="0" applyNumberFormat="1" applyFont="1" applyFill="1" applyBorder="1" applyAlignment="1">
      <alignment horizontal="right" vertical="center"/>
    </xf>
    <xf numFmtId="164" fontId="6" fillId="0" borderId="24" xfId="0" applyNumberFormat="1" applyFont="1" applyFill="1" applyBorder="1" applyAlignment="1">
      <alignment horizontal="right" vertical="center"/>
    </xf>
    <xf numFmtId="3" fontId="4" fillId="3" borderId="24" xfId="0" applyNumberFormat="1" applyFont="1" applyFill="1" applyBorder="1" applyAlignment="1" applyProtection="1">
      <alignment horizontal="right" vertical="center"/>
      <protection locked="0"/>
    </xf>
    <xf numFmtId="10" fontId="4" fillId="3" borderId="24" xfId="0" applyNumberFormat="1" applyFont="1" applyFill="1" applyBorder="1" applyAlignment="1" applyProtection="1">
      <alignment horizontal="right" vertical="center"/>
      <protection locked="0"/>
    </xf>
    <xf numFmtId="10" fontId="4" fillId="3" borderId="19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horizontal="left" vertical="center" inden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164" fontId="4" fillId="3" borderId="18" xfId="0" applyNumberFormat="1" applyFont="1" applyFill="1" applyBorder="1" applyAlignment="1" applyProtection="1">
      <alignment horizontal="right" vertical="center"/>
      <protection locked="0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indent="1"/>
    </xf>
    <xf numFmtId="0" fontId="6" fillId="3" borderId="11" xfId="0" applyFont="1" applyFill="1" applyBorder="1" applyAlignment="1">
      <alignment horizontal="left" vertical="center" indent="1"/>
    </xf>
    <xf numFmtId="165" fontId="2" fillId="0" borderId="9" xfId="0" applyNumberFormat="1" applyFont="1" applyBorder="1" applyAlignment="1">
      <alignment horizontal="left" vertical="center" indent="1"/>
    </xf>
    <xf numFmtId="165" fontId="2" fillId="0" borderId="10" xfId="0" applyNumberFormat="1" applyFont="1" applyBorder="1" applyAlignment="1">
      <alignment horizontal="left" vertical="center" indent="1"/>
    </xf>
    <xf numFmtId="165" fontId="2" fillId="0" borderId="7" xfId="0" applyNumberFormat="1" applyFont="1" applyBorder="1" applyAlignment="1">
      <alignment horizontal="left" vertical="center" indent="1"/>
    </xf>
    <xf numFmtId="164" fontId="2" fillId="0" borderId="9" xfId="0" applyNumberFormat="1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165" fontId="2" fillId="0" borderId="18" xfId="0" applyNumberFormat="1" applyFont="1" applyBorder="1" applyAlignment="1">
      <alignment horizontal="left" vertical="center" wrapText="1" indent="1"/>
    </xf>
    <xf numFmtId="165" fontId="2" fillId="0" borderId="19" xfId="0" applyNumberFormat="1" applyFont="1" applyBorder="1" applyAlignment="1">
      <alignment horizontal="left" vertical="center" wrapText="1" inden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2" fillId="0" borderId="11" xfId="0" applyNumberFormat="1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164" fontId="2" fillId="0" borderId="18" xfId="0" applyNumberFormat="1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/>
    </xf>
  </cellXfs>
  <cellStyles count="1">
    <cellStyle name="Обычный" xfId="0" builtinId="0"/>
  </cellStyles>
  <dxfs count="46"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</dxf>
    <dxf>
      <border diagonalUp="0" diagonalDown="0">
        <left style="thin">
          <color rgb="FF297168"/>
        </left>
        <right style="thin">
          <color rgb="FF297168"/>
        </right>
        <top style="thin">
          <color rgb="FF297168"/>
        </top>
        <bottom style="thin">
          <color rgb="FF297168"/>
        </bottom>
      </border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</dxf>
    <dxf>
      <border>
        <bottom style="thin">
          <color rgb="FF297168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PT Root UI"/>
        <family val="2"/>
        <charset val="204"/>
        <scheme val="none"/>
      </font>
      <fill>
        <patternFill patternType="solid">
          <fgColor indexed="64"/>
          <bgColor rgb="FFE5F5F7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</dxf>
    <dxf>
      <border diagonalUp="0" diagonalDown="0">
        <left style="thin">
          <color rgb="FF297168"/>
        </left>
        <right style="thin">
          <color rgb="FF297168"/>
        </right>
        <top style="thin">
          <color rgb="FF297168"/>
        </top>
        <bottom style="thin">
          <color rgb="FF297168"/>
        </bottom>
      </border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</dxf>
    <dxf>
      <border>
        <bottom style="thin">
          <color rgb="FF297168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PT Root UI"/>
        <family val="2"/>
        <charset val="204"/>
        <scheme val="none"/>
      </font>
      <fill>
        <patternFill patternType="solid">
          <fgColor indexed="64"/>
          <bgColor rgb="FFE5F5F7"/>
        </patternFill>
      </fill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</dxf>
    <dxf>
      <border diagonalUp="0" diagonalDown="0">
        <left style="thin">
          <color rgb="FF297168"/>
        </left>
        <right style="thin">
          <color rgb="FF297168"/>
        </right>
        <top style="thin">
          <color rgb="FF297168"/>
        </top>
        <bottom style="thin">
          <color rgb="FF297168"/>
        </bottom>
      </border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</dxf>
    <dxf>
      <border>
        <bottom style="thin">
          <color rgb="FF297168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PT Root UI"/>
        <family val="2"/>
        <charset val="204"/>
        <scheme val="none"/>
      </font>
      <fill>
        <patternFill patternType="solid">
          <fgColor indexed="64"/>
          <bgColor rgb="FFE5F5F7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</dxf>
    <dxf>
      <border diagonalUp="0" diagonalDown="0">
        <left style="thin">
          <color rgb="FF297168"/>
        </left>
        <right style="thin">
          <color rgb="FF297168"/>
        </right>
        <top style="thin">
          <color rgb="FF297168"/>
        </top>
        <bottom style="thin">
          <color rgb="FF297168"/>
        </bottom>
      </border>
    </dxf>
    <dxf>
      <font>
        <strike val="0"/>
        <outline val="0"/>
        <shadow val="0"/>
        <u val="none"/>
        <vertAlign val="baseline"/>
        <sz val="10"/>
        <name val="PT Root UI"/>
        <family val="2"/>
        <charset val="204"/>
        <scheme val="none"/>
      </font>
    </dxf>
    <dxf>
      <border>
        <bottom style="thin">
          <color rgb="FF297168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PT Root UI"/>
        <family val="2"/>
        <charset val="204"/>
        <scheme val="none"/>
      </font>
      <fill>
        <patternFill patternType="solid">
          <fgColor indexed="64"/>
          <bgColor rgb="FFE5F5F7"/>
        </patternFill>
      </fill>
      <border diagonalUp="0" diagonalDown="0">
        <left/>
        <right/>
        <top/>
        <bottom/>
        <vertical/>
        <horizontal/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2">
    <tableStyle name="Лист1-style" pivot="0" count="4" xr9:uid="{00000000-0011-0000-FFFF-FFFF00000000}">
      <tableStyleElement type="wholeTable" size="0" dxfId="45"/>
      <tableStyleElement type="headerRow" dxfId="44"/>
      <tableStyleElement type="firstRowStripe" dxfId="43"/>
      <tableStyleElement type="secondRowStripe" dxfId="42"/>
    </tableStyle>
    <tableStyle name="Лист1-style 2" pivot="0" count="4" xr9:uid="{00000000-0011-0000-FFFF-FFFF01000000}">
      <tableStyleElement type="wholeTable" size="0" dxfId="41"/>
      <tableStyleElement type="headerRow" dxfId="40"/>
      <tableStyleElement type="firstRowStripe" dxfId="39"/>
      <tableStyleElement type="secondRowStripe" dxfId="38"/>
    </tableStyle>
  </tableStyles>
  <colors>
    <mruColors>
      <color rgb="FF297168"/>
      <color rgb="FFE5F5F7"/>
      <color rgb="FFDFF3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CDD3731-34ED-4054-A02B-5CDC75AD5100}" name="Смартфон._Накопление46" displayName="Смартфон._Накопление46" ref="A12:D25" headerRowDxfId="37" dataDxfId="35" totalsRowDxfId="33" headerRowBorderDxfId="36" tableBorderDxfId="34">
  <tableColumns count="4">
    <tableColumn id="1" xr3:uid="{978103A6-0E56-4B59-A4CF-ACFB71C2AF2B}" name="Месяц" dataDxfId="32"/>
    <tableColumn id="2" xr3:uid="{4D6AE56A-4922-431B-99A2-3A220A1D8848}" name="Реальный взнос, ₽" dataDxfId="31"/>
    <tableColumn id="3" xr3:uid="{4AEE1670-8299-447F-9CFF-B91D02F6F3E2}" name="Доход, ₽" dataDxfId="30"/>
    <tableColumn id="4" xr3:uid="{8ED0AAB3-2BF3-489B-92E6-641D8BB36B8B}" name="Итого на счету, ₽" dataDxfId="29"/>
  </tableColumns>
  <tableStyleInfo name="Лист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B57DA01-4502-47A6-A861-BDD43106117F}" name="Смартфон._Кредит57" displayName="Смартфон._Кредит57" ref="G12:K25" headerRowDxfId="28" dataDxfId="26" totalsRowDxfId="24" headerRowBorderDxfId="27" tableBorderDxfId="25">
  <tableColumns count="5">
    <tableColumn id="1" xr3:uid="{1D674275-DE3F-451B-9483-F6DF665AF28A}" name="Месяц" dataDxfId="23"/>
    <tableColumn id="2" xr3:uid="{E29C5F79-9523-419E-AC99-F6D7B232E752}" name="% по кредиту, ₽" dataDxfId="22"/>
    <tableColumn id="3" xr3:uid="{CA49FAD2-A46C-4E42-9B20-F730363166C8}" name="Погашение долга, ₽" dataDxfId="21">
      <calculatedColumnFormula>J13 - H13</calculatedColumnFormula>
    </tableColumn>
    <tableColumn id="4" xr3:uid="{5CB83C71-C140-4AF1-BA99-D341014EBBCC}" name="Общая сумма платежа, ₽" dataDxfId="20">
      <calculatedColumnFormula>$D$5</calculatedColumnFormula>
    </tableColumn>
    <tableColumn id="5" xr3:uid="{268AE584-F4E2-44EF-8073-E8A52FD2F024}" name="Остаток долга, ₽" dataDxfId="19"/>
  </tableColumns>
  <tableStyleInfo name="Лист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72DF25-834A-4F6D-96F5-C9A0966E1E06}" name="Смартфон._Накопление4" displayName="Смартфон._Накопление4" ref="A14:D51" headerRowDxfId="18" dataDxfId="16" totalsRowDxfId="14" headerRowBorderDxfId="17" tableBorderDxfId="15">
  <tableColumns count="4">
    <tableColumn id="1" xr3:uid="{28A4BED9-1F76-41DD-BD71-E2930C15E230}" name="Месяц" dataDxfId="13"/>
    <tableColumn id="2" xr3:uid="{D91D74B3-A9D1-4B6E-9BC9-F38A11789EE0}" name="Реальный взнос, ₽" dataDxfId="12"/>
    <tableColumn id="3" xr3:uid="{00622A11-B34D-47D3-98A7-3A4A7CF9A9C2}" name="Доход, ₽" dataDxfId="11"/>
    <tableColumn id="4" xr3:uid="{1C2FD66A-3F9A-4BBE-A8F7-93C4DE144E86}" name="Итого на счету, ₽" dataDxfId="10"/>
  </tableColumns>
  <tableStyleInfo name="Лист1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B354AF-3973-4DA1-B40E-B099F22F123B}" name="Смартфон._Кредит5" displayName="Смартфон._Кредит5" ref="G14:K51" headerRowDxfId="9" dataDxfId="7" totalsRowDxfId="5" headerRowBorderDxfId="8" tableBorderDxfId="6">
  <tableColumns count="5">
    <tableColumn id="1" xr3:uid="{F64B36D2-5E62-494B-80BD-63AB61C75763}" name="Месяц" dataDxfId="4"/>
    <tableColumn id="2" xr3:uid="{CCEE7E97-630F-48D7-A76C-ADA44C7612B3}" name="% по кредиту, ₽" dataDxfId="3"/>
    <tableColumn id="3" xr3:uid="{172432EE-9669-482D-8A87-CF6A2A482AE4}" name="Погашение долга, ₽" dataDxfId="2">
      <calculatedColumnFormula>J15 - H15</calculatedColumnFormula>
    </tableColumn>
    <tableColumn id="4" xr3:uid="{A5E35280-F1E3-49B3-AFD7-ACAE08EFD646}" name="Общая сумма платежа, ₽" dataDxfId="1">
      <calculatedColumnFormula>$D$5</calculatedColumnFormula>
    </tableColumn>
    <tableColumn id="5" xr3:uid="{54A08B11-8330-4EEB-9137-C741E3F2DA65}" name="Остаток долга, ₽" dataDxfId="0"/>
  </tableColumns>
  <tableStyleInfo name="Лист1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4205A-20D8-4960-AC5C-F89F6276222D}">
  <sheetPr>
    <outlinePr summaryBelow="0" summaryRight="0"/>
  </sheetPr>
  <dimension ref="A1:K985"/>
  <sheetViews>
    <sheetView showGridLines="0" workbookViewId="0">
      <selection activeCell="I6" sqref="I6"/>
    </sheetView>
  </sheetViews>
  <sheetFormatPr defaultColWidth="12.5703125" defaultRowHeight="15.75" customHeight="1" x14ac:dyDescent="0.2"/>
  <cols>
    <col min="1" max="4" width="20.7109375" style="2" customWidth="1"/>
    <col min="5" max="5" width="0.7109375" style="2" customWidth="1"/>
    <col min="6" max="6" width="4.28515625" style="2" customWidth="1"/>
    <col min="7" max="11" width="20.7109375" style="2" customWidth="1"/>
    <col min="12" max="16384" width="12.5703125" style="2"/>
  </cols>
  <sheetData>
    <row r="1" spans="1:11" s="11" customFormat="1" ht="20.100000000000001" customHeight="1" x14ac:dyDescent="0.2">
      <c r="A1" s="55" t="s">
        <v>0</v>
      </c>
      <c r="B1" s="56"/>
      <c r="C1" s="56"/>
      <c r="D1" s="57" t="s">
        <v>1</v>
      </c>
    </row>
    <row r="2" spans="1:11" s="11" customFormat="1" ht="20.100000000000001" customHeight="1" x14ac:dyDescent="0.2">
      <c r="A2" s="84" t="s">
        <v>2</v>
      </c>
      <c r="B2" s="85"/>
      <c r="C2" s="85"/>
      <c r="D2" s="58">
        <v>90000</v>
      </c>
      <c r="E2" s="12"/>
      <c r="F2" s="10" t="s">
        <v>22</v>
      </c>
      <c r="G2" s="16"/>
      <c r="H2" s="16"/>
    </row>
    <row r="3" spans="1:11" s="11" customFormat="1" ht="20.100000000000001" customHeight="1" x14ac:dyDescent="0.2">
      <c r="A3" s="84" t="s">
        <v>31</v>
      </c>
      <c r="B3" s="85"/>
      <c r="C3" s="85"/>
      <c r="D3" s="59">
        <f>D2*(1+D9)</f>
        <v>95400</v>
      </c>
      <c r="E3" s="12"/>
      <c r="F3" s="12"/>
      <c r="G3" s="10"/>
      <c r="H3" s="12"/>
      <c r="I3" s="12"/>
    </row>
    <row r="4" spans="1:11" s="11" customFormat="1" ht="20.100000000000001" customHeight="1" x14ac:dyDescent="0.2">
      <c r="A4" s="84" t="s">
        <v>3</v>
      </c>
      <c r="B4" s="85"/>
      <c r="C4" s="85"/>
      <c r="D4" s="59">
        <f>PMT(D7/12,D6,0,-D3)</f>
        <v>7432.9828435306918</v>
      </c>
      <c r="E4" s="12"/>
      <c r="F4" s="12"/>
      <c r="G4" s="12"/>
      <c r="H4" s="12"/>
      <c r="I4" s="12"/>
    </row>
    <row r="5" spans="1:11" s="11" customFormat="1" ht="20.100000000000001" customHeight="1" x14ac:dyDescent="0.2">
      <c r="A5" s="84" t="s">
        <v>4</v>
      </c>
      <c r="B5" s="85"/>
      <c r="C5" s="85"/>
      <c r="D5" s="60">
        <f>PMT($D$8/12,12,-$D$2)</f>
        <v>8707.5700300013141</v>
      </c>
      <c r="E5" s="12"/>
      <c r="F5" s="12"/>
      <c r="G5" s="12"/>
      <c r="H5" s="12"/>
      <c r="I5" s="12"/>
    </row>
    <row r="6" spans="1:11" s="11" customFormat="1" ht="20.100000000000001" customHeight="1" x14ac:dyDescent="0.2">
      <c r="A6" s="84" t="s">
        <v>5</v>
      </c>
      <c r="B6" s="85"/>
      <c r="C6" s="85"/>
      <c r="D6" s="61">
        <v>12</v>
      </c>
      <c r="E6" s="12"/>
      <c r="F6" s="12" t="s">
        <v>23</v>
      </c>
      <c r="G6" s="12"/>
      <c r="H6" s="12"/>
      <c r="I6" s="12"/>
    </row>
    <row r="7" spans="1:11" s="11" customFormat="1" ht="20.100000000000001" customHeight="1" x14ac:dyDescent="0.2">
      <c r="A7" s="84" t="s">
        <v>6</v>
      </c>
      <c r="B7" s="85"/>
      <c r="C7" s="85"/>
      <c r="D7" s="62">
        <v>0.1457</v>
      </c>
      <c r="F7" s="12" t="s">
        <v>24</v>
      </c>
      <c r="G7" s="12"/>
      <c r="H7" s="12"/>
      <c r="I7" s="12"/>
    </row>
    <row r="8" spans="1:11" s="11" customFormat="1" ht="20.100000000000001" customHeight="1" x14ac:dyDescent="0.2">
      <c r="A8" s="84" t="s">
        <v>7</v>
      </c>
      <c r="B8" s="85"/>
      <c r="C8" s="85"/>
      <c r="D8" s="62">
        <v>0.28499999999999998</v>
      </c>
      <c r="F8" s="12" t="s">
        <v>25</v>
      </c>
      <c r="G8" s="12"/>
      <c r="H8" s="12"/>
      <c r="I8" s="12"/>
    </row>
    <row r="9" spans="1:11" s="11" customFormat="1" ht="20.100000000000001" customHeight="1" x14ac:dyDescent="0.2">
      <c r="A9" s="86" t="s">
        <v>8</v>
      </c>
      <c r="B9" s="87"/>
      <c r="C9" s="87"/>
      <c r="D9" s="63">
        <v>0.06</v>
      </c>
      <c r="F9" s="12" t="s">
        <v>26</v>
      </c>
      <c r="G9" s="12"/>
      <c r="H9" s="12"/>
      <c r="I9" s="12"/>
    </row>
    <row r="10" spans="1:11" ht="20.100000000000001" customHeight="1" x14ac:dyDescent="0.2">
      <c r="A10" s="1"/>
      <c r="C10" s="8"/>
    </row>
    <row r="11" spans="1:11" ht="20.100000000000001" customHeight="1" x14ac:dyDescent="0.2">
      <c r="A11" s="88" t="s">
        <v>29</v>
      </c>
      <c r="B11" s="88"/>
      <c r="C11" s="8"/>
      <c r="D11" s="4"/>
      <c r="G11" s="88" t="s">
        <v>30</v>
      </c>
      <c r="H11" s="88"/>
    </row>
    <row r="12" spans="1:11" s="5" customFormat="1" ht="37.5" customHeight="1" x14ac:dyDescent="0.2">
      <c r="A12" s="65" t="s">
        <v>9</v>
      </c>
      <c r="B12" s="66" t="s">
        <v>39</v>
      </c>
      <c r="C12" s="67" t="s">
        <v>40</v>
      </c>
      <c r="D12" s="68" t="s">
        <v>41</v>
      </c>
      <c r="G12" s="65" t="s">
        <v>9</v>
      </c>
      <c r="H12" s="66" t="s">
        <v>42</v>
      </c>
      <c r="I12" s="66" t="s">
        <v>43</v>
      </c>
      <c r="J12" s="66" t="s">
        <v>44</v>
      </c>
      <c r="K12" s="69" t="s">
        <v>45</v>
      </c>
    </row>
    <row r="13" spans="1:11" ht="20.100000000000001" customHeight="1" x14ac:dyDescent="0.2">
      <c r="A13" s="19">
        <v>1</v>
      </c>
      <c r="B13" s="15">
        <f>D4</f>
        <v>7432.9828435306918</v>
      </c>
      <c r="C13" s="15">
        <v>0</v>
      </c>
      <c r="D13" s="15">
        <f>B13</f>
        <v>7432.9828435306918</v>
      </c>
      <c r="G13" s="14">
        <v>1</v>
      </c>
      <c r="H13" s="15">
        <f>$D$2*($D$8/12)</f>
        <v>2137.4999999999995</v>
      </c>
      <c r="I13" s="15">
        <f>J13 - H13</f>
        <v>6570.0700300013141</v>
      </c>
      <c r="J13" s="15">
        <f t="shared" ref="J13:J24" si="0">$D$5</f>
        <v>8707.5700300013141</v>
      </c>
      <c r="K13" s="15">
        <f>$D$2 - I13</f>
        <v>83429.929969998688</v>
      </c>
    </row>
    <row r="14" spans="1:11" ht="20.100000000000001" customHeight="1" x14ac:dyDescent="0.2">
      <c r="A14" s="20">
        <v>2</v>
      </c>
      <c r="B14" s="15">
        <f>D4</f>
        <v>7432.9828435306918</v>
      </c>
      <c r="C14" s="15">
        <f t="shared" ref="C14:C24" si="1">D13 * ($D$7 / 12)</f>
        <v>90.248800025201817</v>
      </c>
      <c r="D14" s="15">
        <f t="shared" ref="D14:D24" si="2">$D$4 + D13 + C14</f>
        <v>14956.214487086585</v>
      </c>
      <c r="G14" s="14">
        <v>2</v>
      </c>
      <c r="H14" s="15">
        <f t="shared" ref="H14:H24" si="3">K13 * ($D$8 / 12)</f>
        <v>1981.4608367874687</v>
      </c>
      <c r="I14" s="15">
        <f t="shared" ref="I14:I24" si="4">J14 - H14</f>
        <v>6726.1091932138452</v>
      </c>
      <c r="J14" s="15">
        <f t="shared" si="0"/>
        <v>8707.5700300013141</v>
      </c>
      <c r="K14" s="15">
        <f>K13 - I14</f>
        <v>76703.820776784836</v>
      </c>
    </row>
    <row r="15" spans="1:11" ht="20.100000000000001" customHeight="1" x14ac:dyDescent="0.2">
      <c r="A15" s="19">
        <v>3</v>
      </c>
      <c r="B15" s="15">
        <f>D4</f>
        <v>7432.9828435306918</v>
      </c>
      <c r="C15" s="15">
        <f t="shared" si="1"/>
        <v>181.5933708973763</v>
      </c>
      <c r="D15" s="15">
        <f t="shared" si="2"/>
        <v>22570.790701514652</v>
      </c>
      <c r="G15" s="14">
        <v>3</v>
      </c>
      <c r="H15" s="15">
        <f t="shared" si="3"/>
        <v>1821.7157434486396</v>
      </c>
      <c r="I15" s="15">
        <f t="shared" si="4"/>
        <v>6885.8542865526742</v>
      </c>
      <c r="J15" s="15">
        <f t="shared" si="0"/>
        <v>8707.5700300013141</v>
      </c>
      <c r="K15" s="15">
        <f t="shared" ref="K15:K24" si="5">K14 - I15</f>
        <v>69817.966490232167</v>
      </c>
    </row>
    <row r="16" spans="1:11" ht="20.100000000000001" customHeight="1" x14ac:dyDescent="0.2">
      <c r="A16" s="19">
        <v>4</v>
      </c>
      <c r="B16" s="15">
        <f>D4</f>
        <v>7432.9828435306918</v>
      </c>
      <c r="C16" s="15">
        <f t="shared" si="1"/>
        <v>274.0470171008904</v>
      </c>
      <c r="D16" s="15">
        <f t="shared" si="2"/>
        <v>30277.820562146233</v>
      </c>
      <c r="G16" s="14">
        <v>4</v>
      </c>
      <c r="H16" s="15">
        <f t="shared" si="3"/>
        <v>1658.1767041430137</v>
      </c>
      <c r="I16" s="15">
        <f t="shared" si="4"/>
        <v>7049.3933258583002</v>
      </c>
      <c r="J16" s="15">
        <f t="shared" si="0"/>
        <v>8707.5700300013141</v>
      </c>
      <c r="K16" s="15">
        <f t="shared" si="5"/>
        <v>62768.573164373869</v>
      </c>
    </row>
    <row r="17" spans="1:11" ht="20.100000000000001" customHeight="1" x14ac:dyDescent="0.2">
      <c r="A17" s="19">
        <v>5</v>
      </c>
      <c r="B17" s="15">
        <f>D4</f>
        <v>7432.9828435306918</v>
      </c>
      <c r="C17" s="15">
        <f t="shared" si="1"/>
        <v>367.62320465872551</v>
      </c>
      <c r="D17" s="15">
        <f t="shared" si="2"/>
        <v>38078.426610335649</v>
      </c>
      <c r="G17" s="14">
        <v>5</v>
      </c>
      <c r="H17" s="15">
        <f t="shared" si="3"/>
        <v>1490.7536126538791</v>
      </c>
      <c r="I17" s="15">
        <f t="shared" si="4"/>
        <v>7216.8164173474352</v>
      </c>
      <c r="J17" s="15">
        <f t="shared" si="0"/>
        <v>8707.5700300013141</v>
      </c>
      <c r="K17" s="15">
        <f t="shared" si="5"/>
        <v>55551.756747026433</v>
      </c>
    </row>
    <row r="18" spans="1:11" ht="20.100000000000001" customHeight="1" x14ac:dyDescent="0.2">
      <c r="A18" s="19">
        <v>6</v>
      </c>
      <c r="B18" s="15">
        <f>D4</f>
        <v>7432.9828435306918</v>
      </c>
      <c r="C18" s="15">
        <f t="shared" si="1"/>
        <v>462.33556309382533</v>
      </c>
      <c r="D18" s="15">
        <f t="shared" si="2"/>
        <v>45973.745016960165</v>
      </c>
      <c r="G18" s="14">
        <v>6</v>
      </c>
      <c r="H18" s="15">
        <f t="shared" si="3"/>
        <v>1319.3542227418775</v>
      </c>
      <c r="I18" s="15">
        <f t="shared" si="4"/>
        <v>7388.2158072594366</v>
      </c>
      <c r="J18" s="15">
        <f t="shared" si="0"/>
        <v>8707.5700300013141</v>
      </c>
      <c r="K18" s="15">
        <f t="shared" si="5"/>
        <v>48163.540939766994</v>
      </c>
    </row>
    <row r="19" spans="1:11" ht="20.100000000000001" customHeight="1" x14ac:dyDescent="0.2">
      <c r="A19" s="19">
        <v>7</v>
      </c>
      <c r="B19" s="15">
        <f>D4</f>
        <v>7432.9828435306918</v>
      </c>
      <c r="C19" s="15">
        <f t="shared" si="1"/>
        <v>558.19788741425805</v>
      </c>
      <c r="D19" s="15">
        <f t="shared" si="2"/>
        <v>53964.925747905116</v>
      </c>
      <c r="G19" s="14">
        <v>7</v>
      </c>
      <c r="H19" s="15">
        <f t="shared" si="3"/>
        <v>1143.884097319466</v>
      </c>
      <c r="I19" s="15">
        <f t="shared" si="4"/>
        <v>7563.6859326818485</v>
      </c>
      <c r="J19" s="15">
        <f t="shared" si="0"/>
        <v>8707.5700300013141</v>
      </c>
      <c r="K19" s="15">
        <f t="shared" si="5"/>
        <v>40599.855007085149</v>
      </c>
    </row>
    <row r="20" spans="1:11" ht="20.100000000000001" customHeight="1" x14ac:dyDescent="0.2">
      <c r="A20" s="19">
        <v>8</v>
      </c>
      <c r="B20" s="15">
        <f>D4</f>
        <v>7432.9828435306918</v>
      </c>
      <c r="C20" s="15">
        <f t="shared" si="1"/>
        <v>655.22414012248134</v>
      </c>
      <c r="D20" s="15">
        <f t="shared" si="2"/>
        <v>62053.132731558289</v>
      </c>
      <c r="G20" s="14">
        <v>8</v>
      </c>
      <c r="H20" s="15">
        <f t="shared" si="3"/>
        <v>964.24655641827212</v>
      </c>
      <c r="I20" s="15">
        <f t="shared" si="4"/>
        <v>7743.323473583042</v>
      </c>
      <c r="J20" s="15">
        <f t="shared" si="0"/>
        <v>8707.5700300013141</v>
      </c>
      <c r="K20" s="15">
        <f t="shared" si="5"/>
        <v>32856.531533502108</v>
      </c>
    </row>
    <row r="21" spans="1:11" ht="20.100000000000001" customHeight="1" x14ac:dyDescent="0.2">
      <c r="A21" s="19">
        <v>9</v>
      </c>
      <c r="B21" s="15">
        <f>D4</f>
        <v>7432.9828435306918</v>
      </c>
      <c r="C21" s="15">
        <f t="shared" si="1"/>
        <v>753.42845324900361</v>
      </c>
      <c r="D21" s="15">
        <f t="shared" si="2"/>
        <v>70239.544028337972</v>
      </c>
      <c r="G21" s="14">
        <v>9</v>
      </c>
      <c r="H21" s="15">
        <f t="shared" si="3"/>
        <v>780.34262392067501</v>
      </c>
      <c r="I21" s="15">
        <f t="shared" si="4"/>
        <v>7927.2274060806394</v>
      </c>
      <c r="J21" s="15">
        <f t="shared" si="0"/>
        <v>8707.5700300013141</v>
      </c>
      <c r="K21" s="15">
        <f t="shared" si="5"/>
        <v>24929.30412742147</v>
      </c>
    </row>
    <row r="22" spans="1:11" ht="20.100000000000001" customHeight="1" x14ac:dyDescent="0.2">
      <c r="A22" s="19">
        <v>10</v>
      </c>
      <c r="B22" s="15">
        <f>D4</f>
        <v>7432.9828435306918</v>
      </c>
      <c r="C22" s="15">
        <f t="shared" si="1"/>
        <v>852.82513041073685</v>
      </c>
      <c r="D22" s="15">
        <f t="shared" si="2"/>
        <v>78525.352002279411</v>
      </c>
      <c r="G22" s="14">
        <v>10</v>
      </c>
      <c r="H22" s="15">
        <f t="shared" si="3"/>
        <v>592.07097302625982</v>
      </c>
      <c r="I22" s="15">
        <f t="shared" si="4"/>
        <v>8115.4990569750544</v>
      </c>
      <c r="J22" s="15">
        <f t="shared" si="0"/>
        <v>8707.5700300013141</v>
      </c>
      <c r="K22" s="15">
        <f t="shared" si="5"/>
        <v>16813.805070446415</v>
      </c>
    </row>
    <row r="23" spans="1:11" ht="20.100000000000001" customHeight="1" x14ac:dyDescent="0.2">
      <c r="A23" s="19">
        <v>11</v>
      </c>
      <c r="B23" s="15">
        <f>D4</f>
        <v>7432.9828435306918</v>
      </c>
      <c r="C23" s="15">
        <f t="shared" si="1"/>
        <v>953.42864889434259</v>
      </c>
      <c r="D23" s="15">
        <f t="shared" si="2"/>
        <v>86911.763494704457</v>
      </c>
      <c r="G23" s="14">
        <v>11</v>
      </c>
      <c r="H23" s="15">
        <f t="shared" si="3"/>
        <v>399.3278704231023</v>
      </c>
      <c r="I23" s="15">
        <f t="shared" si="4"/>
        <v>8308.2421595782125</v>
      </c>
      <c r="J23" s="15">
        <f t="shared" si="0"/>
        <v>8707.5700300013141</v>
      </c>
      <c r="K23" s="15">
        <f t="shared" si="5"/>
        <v>8505.5629108682024</v>
      </c>
    </row>
    <row r="24" spans="1:11" ht="20.100000000000001" customHeight="1" x14ac:dyDescent="0.2">
      <c r="A24" s="19">
        <v>12</v>
      </c>
      <c r="B24" s="15">
        <f>D4</f>
        <v>7432.9828435306918</v>
      </c>
      <c r="C24" s="15">
        <f t="shared" si="1"/>
        <v>1055.25366176487</v>
      </c>
      <c r="D24" s="15">
        <f t="shared" si="2"/>
        <v>95400.000000000029</v>
      </c>
      <c r="G24" s="14">
        <v>12</v>
      </c>
      <c r="H24" s="15">
        <f t="shared" si="3"/>
        <v>202.00711913311977</v>
      </c>
      <c r="I24" s="15">
        <f t="shared" si="4"/>
        <v>8505.5629108681951</v>
      </c>
      <c r="J24" s="15">
        <f t="shared" si="0"/>
        <v>8707.5700300013141</v>
      </c>
      <c r="K24" s="15">
        <f t="shared" si="5"/>
        <v>0</v>
      </c>
    </row>
    <row r="25" spans="1:11" ht="20.100000000000001" customHeight="1" x14ac:dyDescent="0.2">
      <c r="A25" s="21" t="s">
        <v>12</v>
      </c>
      <c r="B25" s="22">
        <f>SUM(B13:B24)</f>
        <v>89195.794122368272</v>
      </c>
      <c r="C25" s="22">
        <f>SUM(C13:C24)</f>
        <v>6204.2058776317117</v>
      </c>
      <c r="D25" s="23">
        <f>Смартфон._Накопление46[[#This Row],[Доход, ₽]]+Смартфон._Накопление46[[#This Row],[Реальный взнос, ₽]]</f>
        <v>95399.999999999985</v>
      </c>
      <c r="G25" s="24" t="s">
        <v>12</v>
      </c>
      <c r="H25" s="22">
        <f>SUM(H13:H24)</f>
        <v>14490.840360015773</v>
      </c>
      <c r="I25" s="22">
        <f>SUM(I13:I24)</f>
        <v>89999.999999999985</v>
      </c>
      <c r="J25" s="22">
        <f>SUM(J13:J24)</f>
        <v>104490.84036001576</v>
      </c>
      <c r="K25" s="25">
        <f>Смартфон._Кредит57[[#This Row],[Общая сумма платежа, ₽]]-Смартфон._Кредит57[[#This Row],[Погашение долга, ₽]]-Смартфон._Кредит57[[#This Row],[% по кредиту, ₽]]</f>
        <v>0</v>
      </c>
    </row>
    <row r="26" spans="1:11" ht="20.100000000000001" customHeight="1" x14ac:dyDescent="0.2">
      <c r="A26" s="3"/>
    </row>
    <row r="27" spans="1:11" ht="20.100000000000001" customHeight="1" x14ac:dyDescent="0.2">
      <c r="B27" s="26" t="s">
        <v>10</v>
      </c>
      <c r="C27" s="28"/>
      <c r="D27" s="30">
        <f>B25</f>
        <v>89195.794122368272</v>
      </c>
      <c r="I27" s="33" t="s">
        <v>11</v>
      </c>
      <c r="J27" s="35"/>
      <c r="K27" s="30">
        <f>I25</f>
        <v>89999.999999999985</v>
      </c>
    </row>
    <row r="28" spans="1:11" ht="20.100000000000001" customHeight="1" x14ac:dyDescent="0.2">
      <c r="B28" s="27" t="s">
        <v>32</v>
      </c>
      <c r="C28" s="29"/>
      <c r="D28" s="31">
        <f>C25</f>
        <v>6204.2058776317117</v>
      </c>
      <c r="I28" s="34" t="s">
        <v>13</v>
      </c>
      <c r="J28" s="36"/>
      <c r="K28" s="31">
        <f>H25</f>
        <v>14490.840360015773</v>
      </c>
    </row>
    <row r="29" spans="1:11" ht="20.100000000000001" customHeight="1" x14ac:dyDescent="0.2">
      <c r="B29" s="71" t="s">
        <v>12</v>
      </c>
      <c r="C29" s="72"/>
      <c r="D29" s="32">
        <f>D27+D28</f>
        <v>95399.999999999985</v>
      </c>
      <c r="I29" s="71" t="s">
        <v>12</v>
      </c>
      <c r="J29" s="72"/>
      <c r="K29" s="32">
        <f>K27+K28</f>
        <v>104490.84036001576</v>
      </c>
    </row>
    <row r="30" spans="1:11" ht="20.100000000000001" customHeight="1" x14ac:dyDescent="0.2">
      <c r="A30" s="3"/>
      <c r="K30" s="13"/>
    </row>
    <row r="31" spans="1:11" ht="20.100000000000001" customHeight="1" x14ac:dyDescent="0.2">
      <c r="A31" s="3"/>
    </row>
    <row r="32" spans="1:11" ht="20.100000000000001" customHeight="1" x14ac:dyDescent="0.2">
      <c r="A32" s="73" t="s">
        <v>34</v>
      </c>
      <c r="B32" s="73"/>
    </row>
    <row r="33" spans="1:11" ht="36.75" customHeight="1" x14ac:dyDescent="0.2">
      <c r="A33" s="50" t="s">
        <v>14</v>
      </c>
      <c r="B33" s="74" t="s">
        <v>35</v>
      </c>
      <c r="C33" s="75"/>
      <c r="D33" s="47" t="s">
        <v>36</v>
      </c>
      <c r="E33" s="48"/>
      <c r="F33" s="48"/>
      <c r="G33" s="49"/>
      <c r="H33" s="54" t="s">
        <v>37</v>
      </c>
      <c r="I33"/>
      <c r="J33"/>
      <c r="K33"/>
    </row>
    <row r="34" spans="1:11" ht="30" customHeight="1" x14ac:dyDescent="0.2">
      <c r="A34" s="52" t="s">
        <v>15</v>
      </c>
      <c r="B34" s="76">
        <f>D27</f>
        <v>89195.794122368272</v>
      </c>
      <c r="C34" s="77"/>
      <c r="D34" s="79" t="str">
        <f>"Смартфон за " &amp; D3 &amp;" ₽ — такой будет прогнозируемая цена через 1 год"</f>
        <v>Смартфон за 95400 ₽ — такой будет прогнозируемая цена через 1 год</v>
      </c>
      <c r="E34" s="80"/>
      <c r="F34" s="80"/>
      <c r="G34" s="81"/>
      <c r="H34" s="82">
        <f>B34-B35</f>
        <v>-15295.04623764749</v>
      </c>
      <c r="I34"/>
      <c r="J34"/>
      <c r="K34"/>
    </row>
    <row r="35" spans="1:11" ht="30" customHeight="1" x14ac:dyDescent="0.2">
      <c r="A35" s="51" t="s">
        <v>16</v>
      </c>
      <c r="B35" s="78">
        <f>K29</f>
        <v>104490.84036001576</v>
      </c>
      <c r="C35" s="78"/>
      <c r="D35" s="53" t="str">
        <f>"Смартфон за " &amp; D2 &amp; " ₽ — цена сегодня"</f>
        <v>Смартфон за 90000 ₽ — цена сегодня</v>
      </c>
      <c r="E35" s="44"/>
      <c r="F35" s="44"/>
      <c r="G35" s="45"/>
      <c r="H35" s="83"/>
      <c r="I35"/>
      <c r="J35"/>
      <c r="K35"/>
    </row>
    <row r="36" spans="1:11" ht="20.100000000000001" customHeight="1" x14ac:dyDescent="0.2">
      <c r="A36" s="3"/>
    </row>
    <row r="37" spans="1:11" ht="20.100000000000001" customHeight="1" x14ac:dyDescent="0.2">
      <c r="A37" s="3"/>
    </row>
    <row r="38" spans="1:11" ht="20.100000000000001" customHeight="1" x14ac:dyDescent="0.2">
      <c r="A38" s="3"/>
    </row>
    <row r="39" spans="1:11" ht="20.100000000000001" customHeight="1" x14ac:dyDescent="0.2">
      <c r="A39" s="3"/>
    </row>
    <row r="40" spans="1:11" ht="20.100000000000001" customHeight="1" x14ac:dyDescent="0.2">
      <c r="A40" s="3"/>
    </row>
    <row r="41" spans="1:11" ht="20.100000000000001" customHeight="1" x14ac:dyDescent="0.2">
      <c r="A41" s="3"/>
    </row>
    <row r="42" spans="1:11" ht="20.100000000000001" customHeight="1" x14ac:dyDescent="0.2">
      <c r="A42" s="3"/>
    </row>
    <row r="43" spans="1:11" ht="20.100000000000001" customHeight="1" x14ac:dyDescent="0.2">
      <c r="A43" s="3"/>
    </row>
    <row r="44" spans="1:11" ht="20.100000000000001" customHeight="1" x14ac:dyDescent="0.2">
      <c r="A44" s="3"/>
    </row>
    <row r="45" spans="1:11" ht="20.100000000000001" customHeight="1" x14ac:dyDescent="0.2">
      <c r="A45" s="3"/>
    </row>
    <row r="46" spans="1:11" ht="20.100000000000001" customHeight="1" x14ac:dyDescent="0.2">
      <c r="A46" s="3"/>
    </row>
    <row r="47" spans="1:11" ht="20.100000000000001" customHeight="1" x14ac:dyDescent="0.2">
      <c r="A47" s="3"/>
    </row>
    <row r="48" spans="1:11" ht="20.100000000000001" customHeight="1" x14ac:dyDescent="0.2">
      <c r="A48" s="3"/>
    </row>
    <row r="49" spans="1:6" ht="20.100000000000001" customHeight="1" x14ac:dyDescent="0.2">
      <c r="A49" s="3"/>
    </row>
    <row r="50" spans="1:6" ht="20.100000000000001" customHeight="1" x14ac:dyDescent="0.2">
      <c r="A50" s="3"/>
      <c r="E50" s="9"/>
    </row>
    <row r="51" spans="1:6" ht="20.100000000000001" customHeight="1" x14ac:dyDescent="0.2">
      <c r="A51" s="3"/>
      <c r="E51" s="9"/>
    </row>
    <row r="52" spans="1:6" ht="20.100000000000001" customHeight="1" x14ac:dyDescent="0.2">
      <c r="A52" s="3"/>
      <c r="E52" s="9"/>
    </row>
    <row r="53" spans="1:6" ht="20.100000000000001" customHeight="1" x14ac:dyDescent="0.2">
      <c r="A53" s="3"/>
    </row>
    <row r="54" spans="1:6" ht="20.100000000000001" customHeight="1" x14ac:dyDescent="0.2">
      <c r="A54" s="3"/>
    </row>
    <row r="55" spans="1:6" ht="20.100000000000001" customHeight="1" x14ac:dyDescent="0.2">
      <c r="A55" s="3"/>
    </row>
    <row r="56" spans="1:6" ht="20.100000000000001" customHeight="1" x14ac:dyDescent="0.2">
      <c r="A56" s="3"/>
      <c r="E56" s="6"/>
      <c r="F56" s="6"/>
    </row>
    <row r="57" spans="1:6" ht="30" customHeight="1" x14ac:dyDescent="0.2">
      <c r="A57" s="3"/>
      <c r="E57" s="17"/>
      <c r="F57" s="17"/>
    </row>
    <row r="58" spans="1:6" ht="30" customHeight="1" x14ac:dyDescent="0.2">
      <c r="A58" s="3"/>
      <c r="E58" s="7"/>
      <c r="F58" s="7"/>
    </row>
    <row r="59" spans="1:6" ht="20.100000000000001" customHeight="1" x14ac:dyDescent="0.2">
      <c r="A59" s="3"/>
      <c r="E59" s="11"/>
      <c r="F59" s="11"/>
    </row>
    <row r="60" spans="1:6" ht="12.75" x14ac:dyDescent="0.2">
      <c r="A60" s="3"/>
    </row>
    <row r="61" spans="1:6" ht="12.75" x14ac:dyDescent="0.2">
      <c r="A61" s="3"/>
    </row>
    <row r="62" spans="1:6" ht="12.75" x14ac:dyDescent="0.2">
      <c r="A62" s="3"/>
    </row>
    <row r="63" spans="1:6" ht="12.75" x14ac:dyDescent="0.2">
      <c r="A63" s="3"/>
    </row>
    <row r="64" spans="1:6" ht="12.75" x14ac:dyDescent="0.2">
      <c r="A64" s="3"/>
    </row>
    <row r="65" spans="1:1" ht="12.75" x14ac:dyDescent="0.2">
      <c r="A65" s="3"/>
    </row>
    <row r="66" spans="1:1" ht="12.75" x14ac:dyDescent="0.2">
      <c r="A66" s="3"/>
    </row>
    <row r="67" spans="1:1" ht="12.75" x14ac:dyDescent="0.2">
      <c r="A67" s="3"/>
    </row>
    <row r="68" spans="1:1" ht="12.75" x14ac:dyDescent="0.2">
      <c r="A68" s="3"/>
    </row>
    <row r="69" spans="1:1" ht="12.75" x14ac:dyDescent="0.2">
      <c r="A69" s="3"/>
    </row>
    <row r="70" spans="1:1" ht="12.75" x14ac:dyDescent="0.2">
      <c r="A70" s="3"/>
    </row>
    <row r="71" spans="1:1" ht="12.75" x14ac:dyDescent="0.2">
      <c r="A71" s="3"/>
    </row>
    <row r="72" spans="1:1" ht="12.75" x14ac:dyDescent="0.2">
      <c r="A72" s="3"/>
    </row>
    <row r="73" spans="1:1" ht="12.75" x14ac:dyDescent="0.2">
      <c r="A73" s="3"/>
    </row>
    <row r="74" spans="1:1" ht="12.75" x14ac:dyDescent="0.2">
      <c r="A74" s="3"/>
    </row>
    <row r="75" spans="1:1" ht="12.75" x14ac:dyDescent="0.2">
      <c r="A75" s="3"/>
    </row>
    <row r="76" spans="1:1" ht="12.75" x14ac:dyDescent="0.2">
      <c r="A76" s="3"/>
    </row>
    <row r="77" spans="1:1" ht="12.75" x14ac:dyDescent="0.2">
      <c r="A77" s="3"/>
    </row>
    <row r="78" spans="1:1" ht="12.75" x14ac:dyDescent="0.2">
      <c r="A78" s="3"/>
    </row>
    <row r="79" spans="1:1" ht="12.75" x14ac:dyDescent="0.2">
      <c r="A79" s="3"/>
    </row>
    <row r="80" spans="1:1" ht="12.75" x14ac:dyDescent="0.2">
      <c r="A80" s="3"/>
    </row>
    <row r="81" spans="1:1" ht="12.75" x14ac:dyDescent="0.2">
      <c r="A81" s="3"/>
    </row>
    <row r="82" spans="1:1" ht="12.75" x14ac:dyDescent="0.2">
      <c r="A82" s="3"/>
    </row>
    <row r="83" spans="1:1" ht="12.75" x14ac:dyDescent="0.2">
      <c r="A83" s="3"/>
    </row>
    <row r="84" spans="1:1" ht="12.75" x14ac:dyDescent="0.2">
      <c r="A84" s="3"/>
    </row>
    <row r="85" spans="1:1" ht="12.75" x14ac:dyDescent="0.2">
      <c r="A85" s="3"/>
    </row>
    <row r="86" spans="1:1" ht="12.75" x14ac:dyDescent="0.2">
      <c r="A86" s="3"/>
    </row>
    <row r="87" spans="1:1" ht="12.75" x14ac:dyDescent="0.2">
      <c r="A87" s="3"/>
    </row>
    <row r="88" spans="1:1" ht="12.75" x14ac:dyDescent="0.2">
      <c r="A88" s="3"/>
    </row>
    <row r="89" spans="1:1" ht="12.75" x14ac:dyDescent="0.2">
      <c r="A89" s="3"/>
    </row>
    <row r="90" spans="1:1" ht="12.75" x14ac:dyDescent="0.2">
      <c r="A90" s="3"/>
    </row>
    <row r="91" spans="1:1" ht="12.75" x14ac:dyDescent="0.2">
      <c r="A91" s="3"/>
    </row>
    <row r="92" spans="1:1" ht="12.75" x14ac:dyDescent="0.2">
      <c r="A92" s="3"/>
    </row>
    <row r="93" spans="1:1" ht="12.75" x14ac:dyDescent="0.2">
      <c r="A93" s="3"/>
    </row>
    <row r="94" spans="1:1" ht="12.75" x14ac:dyDescent="0.2">
      <c r="A94" s="3"/>
    </row>
    <row r="95" spans="1:1" ht="12.75" x14ac:dyDescent="0.2">
      <c r="A95" s="3"/>
    </row>
    <row r="96" spans="1:1" ht="12.75" x14ac:dyDescent="0.2">
      <c r="A96" s="3"/>
    </row>
    <row r="97" spans="1:1" ht="12.75" x14ac:dyDescent="0.2">
      <c r="A97" s="3"/>
    </row>
    <row r="98" spans="1:1" ht="12.75" x14ac:dyDescent="0.2">
      <c r="A98" s="3"/>
    </row>
    <row r="99" spans="1:1" ht="12.75" x14ac:dyDescent="0.2">
      <c r="A99" s="3"/>
    </row>
    <row r="100" spans="1:1" ht="12.75" x14ac:dyDescent="0.2">
      <c r="A100" s="3"/>
    </row>
    <row r="101" spans="1:1" ht="12.75" x14ac:dyDescent="0.2">
      <c r="A101" s="3"/>
    </row>
    <row r="102" spans="1:1" ht="12.75" x14ac:dyDescent="0.2">
      <c r="A102" s="3"/>
    </row>
    <row r="103" spans="1:1" ht="12.75" x14ac:dyDescent="0.2">
      <c r="A103" s="3"/>
    </row>
    <row r="104" spans="1:1" ht="12.75" x14ac:dyDescent="0.2">
      <c r="A104" s="3"/>
    </row>
    <row r="105" spans="1:1" ht="12.75" x14ac:dyDescent="0.2">
      <c r="A105" s="3"/>
    </row>
    <row r="106" spans="1:1" ht="12.75" x14ac:dyDescent="0.2">
      <c r="A106" s="3"/>
    </row>
    <row r="107" spans="1:1" ht="12.75" x14ac:dyDescent="0.2">
      <c r="A107" s="3"/>
    </row>
    <row r="108" spans="1:1" ht="12.75" x14ac:dyDescent="0.2">
      <c r="A108" s="3"/>
    </row>
    <row r="109" spans="1:1" ht="12.75" x14ac:dyDescent="0.2">
      <c r="A109" s="3"/>
    </row>
    <row r="110" spans="1:1" ht="12.75" x14ac:dyDescent="0.2">
      <c r="A110" s="3"/>
    </row>
    <row r="111" spans="1:1" ht="12.75" x14ac:dyDescent="0.2">
      <c r="A111" s="3"/>
    </row>
    <row r="112" spans="1:1" ht="12.75" x14ac:dyDescent="0.2">
      <c r="A112" s="3"/>
    </row>
    <row r="113" spans="1:1" ht="12.75" x14ac:dyDescent="0.2">
      <c r="A113" s="3"/>
    </row>
    <row r="114" spans="1:1" ht="12.75" x14ac:dyDescent="0.2">
      <c r="A114" s="3"/>
    </row>
    <row r="115" spans="1:1" ht="12.75" x14ac:dyDescent="0.2">
      <c r="A115" s="3"/>
    </row>
    <row r="116" spans="1:1" ht="12.75" x14ac:dyDescent="0.2">
      <c r="A116" s="3"/>
    </row>
    <row r="117" spans="1:1" ht="12.75" x14ac:dyDescent="0.2">
      <c r="A117" s="3"/>
    </row>
    <row r="118" spans="1:1" ht="12.75" x14ac:dyDescent="0.2">
      <c r="A118" s="3"/>
    </row>
    <row r="119" spans="1:1" ht="12.75" x14ac:dyDescent="0.2">
      <c r="A119" s="3"/>
    </row>
    <row r="120" spans="1:1" ht="12.75" x14ac:dyDescent="0.2">
      <c r="A120" s="3"/>
    </row>
    <row r="121" spans="1:1" ht="12.75" x14ac:dyDescent="0.2">
      <c r="A121" s="3"/>
    </row>
    <row r="122" spans="1:1" ht="12.75" x14ac:dyDescent="0.2">
      <c r="A122" s="3"/>
    </row>
    <row r="123" spans="1:1" ht="12.75" x14ac:dyDescent="0.2">
      <c r="A123" s="3"/>
    </row>
    <row r="124" spans="1:1" ht="12.75" x14ac:dyDescent="0.2">
      <c r="A124" s="3"/>
    </row>
    <row r="125" spans="1:1" ht="12.75" x14ac:dyDescent="0.2">
      <c r="A125" s="3"/>
    </row>
    <row r="126" spans="1:1" ht="12.75" x14ac:dyDescent="0.2">
      <c r="A126" s="3"/>
    </row>
    <row r="127" spans="1:1" ht="12.75" x14ac:dyDescent="0.2">
      <c r="A127" s="3"/>
    </row>
    <row r="128" spans="1:1" ht="12.75" x14ac:dyDescent="0.2">
      <c r="A128" s="3"/>
    </row>
    <row r="129" spans="1:1" ht="12.75" x14ac:dyDescent="0.2">
      <c r="A129" s="3"/>
    </row>
    <row r="130" spans="1:1" ht="12.75" x14ac:dyDescent="0.2">
      <c r="A130" s="3"/>
    </row>
    <row r="131" spans="1:1" ht="12.75" x14ac:dyDescent="0.2">
      <c r="A131" s="3"/>
    </row>
    <row r="132" spans="1:1" ht="12.75" x14ac:dyDescent="0.2">
      <c r="A132" s="3"/>
    </row>
    <row r="133" spans="1:1" ht="12.75" x14ac:dyDescent="0.2">
      <c r="A133" s="3"/>
    </row>
    <row r="134" spans="1:1" ht="12.75" x14ac:dyDescent="0.2">
      <c r="A134" s="3"/>
    </row>
    <row r="135" spans="1:1" ht="12.75" x14ac:dyDescent="0.2">
      <c r="A135" s="3"/>
    </row>
    <row r="136" spans="1:1" ht="12.75" x14ac:dyDescent="0.2">
      <c r="A136" s="3"/>
    </row>
    <row r="137" spans="1:1" ht="12.75" x14ac:dyDescent="0.2">
      <c r="A137" s="3"/>
    </row>
    <row r="138" spans="1:1" ht="12.75" x14ac:dyDescent="0.2">
      <c r="A138" s="3"/>
    </row>
    <row r="139" spans="1:1" ht="12.75" x14ac:dyDescent="0.2">
      <c r="A139" s="3"/>
    </row>
    <row r="140" spans="1:1" ht="12.75" x14ac:dyDescent="0.2">
      <c r="A140" s="3"/>
    </row>
    <row r="141" spans="1:1" ht="12.75" x14ac:dyDescent="0.2">
      <c r="A141" s="3"/>
    </row>
    <row r="142" spans="1:1" ht="12.75" x14ac:dyDescent="0.2">
      <c r="A142" s="3"/>
    </row>
    <row r="143" spans="1:1" ht="12.75" x14ac:dyDescent="0.2">
      <c r="A143" s="3"/>
    </row>
    <row r="144" spans="1:1" ht="12.75" x14ac:dyDescent="0.2">
      <c r="A144" s="3"/>
    </row>
    <row r="145" spans="1:1" ht="12.75" x14ac:dyDescent="0.2">
      <c r="A145" s="3"/>
    </row>
    <row r="146" spans="1:1" ht="12.75" x14ac:dyDescent="0.2">
      <c r="A146" s="3"/>
    </row>
    <row r="147" spans="1:1" ht="12.75" x14ac:dyDescent="0.2">
      <c r="A147" s="3"/>
    </row>
    <row r="148" spans="1:1" ht="12.75" x14ac:dyDescent="0.2">
      <c r="A148" s="3"/>
    </row>
    <row r="149" spans="1:1" ht="12.75" x14ac:dyDescent="0.2">
      <c r="A149" s="3"/>
    </row>
    <row r="150" spans="1:1" ht="12.75" x14ac:dyDescent="0.2">
      <c r="A150" s="3"/>
    </row>
    <row r="151" spans="1:1" ht="12.75" x14ac:dyDescent="0.2">
      <c r="A151" s="3"/>
    </row>
    <row r="152" spans="1:1" ht="12.75" x14ac:dyDescent="0.2">
      <c r="A152" s="3"/>
    </row>
    <row r="153" spans="1:1" ht="12.75" x14ac:dyDescent="0.2">
      <c r="A153" s="3"/>
    </row>
    <row r="154" spans="1:1" ht="12.75" x14ac:dyDescent="0.2">
      <c r="A154" s="3"/>
    </row>
    <row r="155" spans="1:1" ht="12.75" x14ac:dyDescent="0.2">
      <c r="A155" s="3"/>
    </row>
    <row r="156" spans="1:1" ht="12.75" x14ac:dyDescent="0.2">
      <c r="A156" s="3"/>
    </row>
    <row r="157" spans="1:1" ht="12.75" x14ac:dyDescent="0.2">
      <c r="A157" s="3"/>
    </row>
    <row r="158" spans="1:1" ht="12.75" x14ac:dyDescent="0.2">
      <c r="A158" s="3"/>
    </row>
    <row r="159" spans="1:1" ht="12.75" x14ac:dyDescent="0.2">
      <c r="A159" s="3"/>
    </row>
    <row r="160" spans="1:1" ht="12.75" x14ac:dyDescent="0.2">
      <c r="A160" s="3"/>
    </row>
    <row r="161" spans="1:1" ht="12.75" x14ac:dyDescent="0.2">
      <c r="A161" s="3"/>
    </row>
    <row r="162" spans="1:1" ht="12.75" x14ac:dyDescent="0.2">
      <c r="A162" s="3"/>
    </row>
    <row r="163" spans="1:1" ht="12.75" x14ac:dyDescent="0.2">
      <c r="A163" s="3"/>
    </row>
    <row r="164" spans="1:1" ht="12.75" x14ac:dyDescent="0.2">
      <c r="A164" s="3"/>
    </row>
    <row r="165" spans="1:1" ht="12.75" x14ac:dyDescent="0.2">
      <c r="A165" s="3"/>
    </row>
    <row r="166" spans="1:1" ht="12.75" x14ac:dyDescent="0.2">
      <c r="A166" s="3"/>
    </row>
    <row r="167" spans="1:1" ht="12.75" x14ac:dyDescent="0.2">
      <c r="A167" s="3"/>
    </row>
    <row r="168" spans="1:1" ht="12.75" x14ac:dyDescent="0.2">
      <c r="A168" s="3"/>
    </row>
    <row r="169" spans="1:1" ht="12.75" x14ac:dyDescent="0.2">
      <c r="A169" s="3"/>
    </row>
    <row r="170" spans="1:1" ht="12.75" x14ac:dyDescent="0.2">
      <c r="A170" s="3"/>
    </row>
    <row r="171" spans="1:1" ht="12.75" x14ac:dyDescent="0.2">
      <c r="A171" s="3"/>
    </row>
    <row r="172" spans="1:1" ht="12.75" x14ac:dyDescent="0.2">
      <c r="A172" s="3"/>
    </row>
    <row r="173" spans="1:1" ht="12.75" x14ac:dyDescent="0.2">
      <c r="A173" s="3"/>
    </row>
    <row r="174" spans="1:1" ht="12.75" x14ac:dyDescent="0.2">
      <c r="A174" s="3"/>
    </row>
    <row r="175" spans="1:1" ht="12.75" x14ac:dyDescent="0.2">
      <c r="A175" s="3"/>
    </row>
    <row r="176" spans="1:1" ht="12.75" x14ac:dyDescent="0.2">
      <c r="A176" s="3"/>
    </row>
    <row r="177" spans="1:1" ht="12.75" x14ac:dyDescent="0.2">
      <c r="A177" s="3"/>
    </row>
    <row r="178" spans="1:1" ht="12.75" x14ac:dyDescent="0.2">
      <c r="A178" s="3"/>
    </row>
    <row r="179" spans="1:1" ht="12.75" x14ac:dyDescent="0.2">
      <c r="A179" s="3"/>
    </row>
    <row r="180" spans="1:1" ht="12.75" x14ac:dyDescent="0.2">
      <c r="A180" s="3"/>
    </row>
    <row r="181" spans="1:1" ht="12.75" x14ac:dyDescent="0.2">
      <c r="A181" s="3"/>
    </row>
    <row r="182" spans="1:1" ht="12.75" x14ac:dyDescent="0.2">
      <c r="A182" s="3"/>
    </row>
    <row r="183" spans="1:1" ht="12.75" x14ac:dyDescent="0.2">
      <c r="A183" s="3"/>
    </row>
    <row r="184" spans="1:1" ht="12.75" x14ac:dyDescent="0.2">
      <c r="A184" s="3"/>
    </row>
    <row r="185" spans="1:1" ht="12.75" x14ac:dyDescent="0.2">
      <c r="A185" s="3"/>
    </row>
    <row r="186" spans="1:1" ht="12.75" x14ac:dyDescent="0.2">
      <c r="A186" s="3"/>
    </row>
    <row r="187" spans="1:1" ht="12.75" x14ac:dyDescent="0.2">
      <c r="A187" s="3"/>
    </row>
    <row r="188" spans="1:1" ht="12.75" x14ac:dyDescent="0.2">
      <c r="A188" s="3"/>
    </row>
    <row r="189" spans="1:1" ht="12.75" x14ac:dyDescent="0.2">
      <c r="A189" s="3"/>
    </row>
    <row r="190" spans="1:1" ht="12.75" x14ac:dyDescent="0.2">
      <c r="A190" s="3"/>
    </row>
    <row r="191" spans="1:1" ht="12.75" x14ac:dyDescent="0.2">
      <c r="A191" s="3"/>
    </row>
    <row r="192" spans="1:1" ht="12.75" x14ac:dyDescent="0.2">
      <c r="A192" s="3"/>
    </row>
    <row r="193" spans="1:1" ht="12.75" x14ac:dyDescent="0.2">
      <c r="A193" s="3"/>
    </row>
    <row r="194" spans="1:1" ht="12.75" x14ac:dyDescent="0.2">
      <c r="A194" s="3"/>
    </row>
    <row r="195" spans="1:1" ht="12.75" x14ac:dyDescent="0.2">
      <c r="A195" s="3"/>
    </row>
    <row r="196" spans="1:1" ht="12.75" x14ac:dyDescent="0.2">
      <c r="A196" s="3"/>
    </row>
    <row r="197" spans="1:1" ht="12.75" x14ac:dyDescent="0.2">
      <c r="A197" s="3"/>
    </row>
    <row r="198" spans="1:1" ht="12.75" x14ac:dyDescent="0.2">
      <c r="A198" s="3"/>
    </row>
    <row r="199" spans="1:1" ht="12.75" x14ac:dyDescent="0.2">
      <c r="A199" s="3"/>
    </row>
    <row r="200" spans="1:1" ht="12.75" x14ac:dyDescent="0.2">
      <c r="A200" s="3"/>
    </row>
    <row r="201" spans="1:1" ht="12.75" x14ac:dyDescent="0.2">
      <c r="A201" s="3"/>
    </row>
    <row r="202" spans="1:1" ht="12.75" x14ac:dyDescent="0.2">
      <c r="A202" s="3"/>
    </row>
    <row r="203" spans="1:1" ht="12.75" x14ac:dyDescent="0.2">
      <c r="A203" s="3"/>
    </row>
    <row r="204" spans="1:1" ht="12.75" x14ac:dyDescent="0.2">
      <c r="A204" s="3"/>
    </row>
    <row r="205" spans="1:1" ht="12.75" x14ac:dyDescent="0.2">
      <c r="A205" s="3"/>
    </row>
    <row r="206" spans="1:1" ht="12.75" x14ac:dyDescent="0.2">
      <c r="A206" s="3"/>
    </row>
    <row r="207" spans="1:1" ht="12.75" x14ac:dyDescent="0.2">
      <c r="A207" s="3"/>
    </row>
    <row r="208" spans="1:1" ht="12.75" x14ac:dyDescent="0.2">
      <c r="A208" s="3"/>
    </row>
    <row r="209" spans="1:1" ht="12.75" x14ac:dyDescent="0.2">
      <c r="A209" s="3"/>
    </row>
    <row r="210" spans="1:1" ht="12.75" x14ac:dyDescent="0.2">
      <c r="A210" s="3"/>
    </row>
    <row r="211" spans="1:1" ht="12.75" x14ac:dyDescent="0.2">
      <c r="A211" s="3"/>
    </row>
    <row r="212" spans="1:1" ht="12.75" x14ac:dyDescent="0.2">
      <c r="A212" s="3"/>
    </row>
    <row r="213" spans="1:1" ht="12.75" x14ac:dyDescent="0.2">
      <c r="A213" s="3"/>
    </row>
    <row r="214" spans="1:1" ht="12.75" x14ac:dyDescent="0.2">
      <c r="A214" s="3"/>
    </row>
    <row r="215" spans="1:1" ht="12.75" x14ac:dyDescent="0.2">
      <c r="A215" s="3"/>
    </row>
    <row r="216" spans="1:1" ht="12.75" x14ac:dyDescent="0.2">
      <c r="A216" s="3"/>
    </row>
    <row r="217" spans="1:1" ht="12.75" x14ac:dyDescent="0.2">
      <c r="A217" s="3"/>
    </row>
    <row r="218" spans="1:1" ht="12.75" x14ac:dyDescent="0.2">
      <c r="A218" s="3"/>
    </row>
    <row r="219" spans="1:1" ht="12.75" x14ac:dyDescent="0.2">
      <c r="A219" s="3"/>
    </row>
    <row r="220" spans="1:1" ht="12.75" x14ac:dyDescent="0.2">
      <c r="A220" s="3"/>
    </row>
    <row r="221" spans="1:1" ht="12.75" x14ac:dyDescent="0.2">
      <c r="A221" s="3"/>
    </row>
    <row r="222" spans="1:1" ht="12.75" x14ac:dyDescent="0.2">
      <c r="A222" s="3"/>
    </row>
    <row r="223" spans="1:1" ht="12.75" x14ac:dyDescent="0.2">
      <c r="A223" s="3"/>
    </row>
    <row r="224" spans="1:1" ht="12.75" x14ac:dyDescent="0.2">
      <c r="A224" s="3"/>
    </row>
    <row r="225" spans="1:1" ht="12.75" x14ac:dyDescent="0.2">
      <c r="A225" s="3"/>
    </row>
    <row r="226" spans="1:1" ht="12.75" x14ac:dyDescent="0.2">
      <c r="A226" s="3"/>
    </row>
    <row r="227" spans="1:1" ht="12.75" x14ac:dyDescent="0.2">
      <c r="A227" s="3"/>
    </row>
    <row r="228" spans="1:1" ht="12.75" x14ac:dyDescent="0.2">
      <c r="A228" s="3"/>
    </row>
    <row r="229" spans="1:1" ht="12.75" x14ac:dyDescent="0.2">
      <c r="A229" s="3"/>
    </row>
    <row r="230" spans="1:1" ht="12.75" x14ac:dyDescent="0.2">
      <c r="A230" s="3"/>
    </row>
    <row r="231" spans="1:1" ht="12.75" x14ac:dyDescent="0.2">
      <c r="A231" s="3"/>
    </row>
    <row r="232" spans="1:1" ht="12.75" x14ac:dyDescent="0.2">
      <c r="A232" s="3"/>
    </row>
    <row r="233" spans="1:1" ht="12.75" x14ac:dyDescent="0.2">
      <c r="A233" s="3"/>
    </row>
    <row r="234" spans="1:1" ht="12.75" x14ac:dyDescent="0.2">
      <c r="A234" s="3"/>
    </row>
    <row r="235" spans="1:1" ht="12.75" x14ac:dyDescent="0.2">
      <c r="A235" s="3"/>
    </row>
    <row r="236" spans="1:1" ht="12.75" x14ac:dyDescent="0.2">
      <c r="A236" s="3"/>
    </row>
    <row r="237" spans="1:1" ht="12.75" x14ac:dyDescent="0.2">
      <c r="A237" s="3"/>
    </row>
    <row r="238" spans="1:1" ht="12.75" x14ac:dyDescent="0.2">
      <c r="A238" s="3"/>
    </row>
    <row r="239" spans="1:1" ht="12.75" x14ac:dyDescent="0.2">
      <c r="A239" s="3"/>
    </row>
    <row r="240" spans="1:1" ht="12.75" x14ac:dyDescent="0.2">
      <c r="A240" s="3"/>
    </row>
    <row r="241" spans="1:1" ht="12.75" x14ac:dyDescent="0.2">
      <c r="A241" s="3"/>
    </row>
    <row r="242" spans="1:1" ht="12.75" x14ac:dyDescent="0.2">
      <c r="A242" s="3"/>
    </row>
    <row r="243" spans="1:1" ht="12.75" x14ac:dyDescent="0.2">
      <c r="A243" s="3"/>
    </row>
    <row r="244" spans="1:1" ht="12.75" x14ac:dyDescent="0.2">
      <c r="A244" s="3"/>
    </row>
    <row r="245" spans="1:1" ht="12.75" x14ac:dyDescent="0.2">
      <c r="A245" s="3"/>
    </row>
    <row r="246" spans="1:1" ht="12.75" x14ac:dyDescent="0.2">
      <c r="A246" s="3"/>
    </row>
    <row r="247" spans="1:1" ht="12.75" x14ac:dyDescent="0.2">
      <c r="A247" s="3"/>
    </row>
    <row r="248" spans="1:1" ht="12.75" x14ac:dyDescent="0.2">
      <c r="A248" s="3"/>
    </row>
    <row r="249" spans="1:1" ht="12.75" x14ac:dyDescent="0.2">
      <c r="A249" s="3"/>
    </row>
    <row r="250" spans="1:1" ht="12.75" x14ac:dyDescent="0.2">
      <c r="A250" s="3"/>
    </row>
    <row r="251" spans="1:1" ht="12.75" x14ac:dyDescent="0.2">
      <c r="A251" s="3"/>
    </row>
    <row r="252" spans="1:1" ht="12.75" x14ac:dyDescent="0.2">
      <c r="A252" s="3"/>
    </row>
    <row r="253" spans="1:1" ht="12.75" x14ac:dyDescent="0.2">
      <c r="A253" s="3"/>
    </row>
    <row r="254" spans="1:1" ht="12.75" x14ac:dyDescent="0.2">
      <c r="A254" s="3"/>
    </row>
    <row r="255" spans="1:1" ht="12.75" x14ac:dyDescent="0.2">
      <c r="A255" s="3"/>
    </row>
    <row r="256" spans="1:1" ht="12.75" x14ac:dyDescent="0.2">
      <c r="A256" s="3"/>
    </row>
    <row r="257" spans="1:1" ht="12.75" x14ac:dyDescent="0.2">
      <c r="A257" s="3"/>
    </row>
    <row r="258" spans="1:1" ht="12.75" x14ac:dyDescent="0.2">
      <c r="A258" s="3"/>
    </row>
    <row r="259" spans="1:1" ht="12.75" x14ac:dyDescent="0.2">
      <c r="A259" s="3"/>
    </row>
    <row r="260" spans="1:1" ht="12.75" x14ac:dyDescent="0.2">
      <c r="A260" s="3"/>
    </row>
    <row r="261" spans="1:1" ht="12.75" x14ac:dyDescent="0.2">
      <c r="A261" s="3"/>
    </row>
    <row r="262" spans="1:1" ht="12.75" x14ac:dyDescent="0.2">
      <c r="A262" s="3"/>
    </row>
    <row r="263" spans="1:1" ht="12.75" x14ac:dyDescent="0.2">
      <c r="A263" s="3"/>
    </row>
    <row r="264" spans="1:1" ht="12.75" x14ac:dyDescent="0.2">
      <c r="A264" s="3"/>
    </row>
    <row r="265" spans="1:1" ht="12.75" x14ac:dyDescent="0.2">
      <c r="A265" s="3"/>
    </row>
    <row r="266" spans="1:1" ht="12.75" x14ac:dyDescent="0.2">
      <c r="A266" s="3"/>
    </row>
    <row r="267" spans="1:1" ht="12.75" x14ac:dyDescent="0.2">
      <c r="A267" s="3"/>
    </row>
    <row r="268" spans="1:1" ht="12.75" x14ac:dyDescent="0.2">
      <c r="A268" s="3"/>
    </row>
    <row r="269" spans="1:1" ht="12.75" x14ac:dyDescent="0.2">
      <c r="A269" s="3"/>
    </row>
    <row r="270" spans="1:1" ht="12.75" x14ac:dyDescent="0.2">
      <c r="A270" s="3"/>
    </row>
    <row r="271" spans="1:1" ht="12.75" x14ac:dyDescent="0.2">
      <c r="A271" s="3"/>
    </row>
    <row r="272" spans="1:1" ht="12.75" x14ac:dyDescent="0.2">
      <c r="A272" s="3"/>
    </row>
    <row r="273" spans="1:1" ht="12.75" x14ac:dyDescent="0.2">
      <c r="A273" s="3"/>
    </row>
    <row r="274" spans="1:1" ht="12.75" x14ac:dyDescent="0.2">
      <c r="A274" s="3"/>
    </row>
    <row r="275" spans="1:1" ht="12.75" x14ac:dyDescent="0.2">
      <c r="A275" s="3"/>
    </row>
    <row r="276" spans="1:1" ht="12.75" x14ac:dyDescent="0.2">
      <c r="A276" s="3"/>
    </row>
    <row r="277" spans="1:1" ht="12.75" x14ac:dyDescent="0.2">
      <c r="A277" s="3"/>
    </row>
    <row r="278" spans="1:1" ht="12.75" x14ac:dyDescent="0.2">
      <c r="A278" s="3"/>
    </row>
    <row r="279" spans="1:1" ht="12.75" x14ac:dyDescent="0.2">
      <c r="A279" s="3"/>
    </row>
    <row r="280" spans="1:1" ht="12.75" x14ac:dyDescent="0.2">
      <c r="A280" s="3"/>
    </row>
    <row r="281" spans="1:1" ht="12.75" x14ac:dyDescent="0.2">
      <c r="A281" s="3"/>
    </row>
    <row r="282" spans="1:1" ht="12.75" x14ac:dyDescent="0.2">
      <c r="A282" s="3"/>
    </row>
    <row r="283" spans="1:1" ht="12.75" x14ac:dyDescent="0.2">
      <c r="A283" s="3"/>
    </row>
    <row r="284" spans="1:1" ht="12.75" x14ac:dyDescent="0.2">
      <c r="A284" s="3"/>
    </row>
    <row r="285" spans="1:1" ht="12.75" x14ac:dyDescent="0.2">
      <c r="A285" s="3"/>
    </row>
    <row r="286" spans="1:1" ht="12.75" x14ac:dyDescent="0.2">
      <c r="A286" s="3"/>
    </row>
    <row r="287" spans="1:1" ht="12.75" x14ac:dyDescent="0.2">
      <c r="A287" s="3"/>
    </row>
    <row r="288" spans="1:1" ht="12.75" x14ac:dyDescent="0.2">
      <c r="A288" s="3"/>
    </row>
    <row r="289" spans="1:1" ht="12.75" x14ac:dyDescent="0.2">
      <c r="A289" s="3"/>
    </row>
    <row r="290" spans="1:1" ht="12.75" x14ac:dyDescent="0.2">
      <c r="A290" s="3"/>
    </row>
    <row r="291" spans="1:1" ht="12.75" x14ac:dyDescent="0.2">
      <c r="A291" s="3"/>
    </row>
    <row r="292" spans="1:1" ht="12.75" x14ac:dyDescent="0.2">
      <c r="A292" s="3"/>
    </row>
    <row r="293" spans="1:1" ht="12.75" x14ac:dyDescent="0.2">
      <c r="A293" s="3"/>
    </row>
    <row r="294" spans="1:1" ht="12.75" x14ac:dyDescent="0.2">
      <c r="A294" s="3"/>
    </row>
    <row r="295" spans="1:1" ht="12.75" x14ac:dyDescent="0.2">
      <c r="A295" s="3"/>
    </row>
    <row r="296" spans="1:1" ht="12.75" x14ac:dyDescent="0.2">
      <c r="A296" s="3"/>
    </row>
    <row r="297" spans="1:1" ht="12.75" x14ac:dyDescent="0.2">
      <c r="A297" s="3"/>
    </row>
    <row r="298" spans="1:1" ht="12.75" x14ac:dyDescent="0.2">
      <c r="A298" s="3"/>
    </row>
    <row r="299" spans="1:1" ht="12.75" x14ac:dyDescent="0.2">
      <c r="A299" s="3"/>
    </row>
    <row r="300" spans="1:1" ht="12.75" x14ac:dyDescent="0.2">
      <c r="A300" s="3"/>
    </row>
    <row r="301" spans="1:1" ht="12.75" x14ac:dyDescent="0.2">
      <c r="A301" s="3"/>
    </row>
    <row r="302" spans="1:1" ht="12.75" x14ac:dyDescent="0.2">
      <c r="A302" s="3"/>
    </row>
    <row r="303" spans="1:1" ht="12.75" x14ac:dyDescent="0.2">
      <c r="A303" s="3"/>
    </row>
    <row r="304" spans="1:1" ht="12.75" x14ac:dyDescent="0.2">
      <c r="A304" s="3"/>
    </row>
    <row r="305" spans="1:1" ht="12.75" x14ac:dyDescent="0.2">
      <c r="A305" s="3"/>
    </row>
    <row r="306" spans="1:1" ht="12.75" x14ac:dyDescent="0.2">
      <c r="A306" s="3"/>
    </row>
    <row r="307" spans="1:1" ht="12.75" x14ac:dyDescent="0.2">
      <c r="A307" s="3"/>
    </row>
    <row r="308" spans="1:1" ht="12.75" x14ac:dyDescent="0.2">
      <c r="A308" s="3"/>
    </row>
    <row r="309" spans="1:1" ht="12.75" x14ac:dyDescent="0.2">
      <c r="A309" s="3"/>
    </row>
    <row r="310" spans="1:1" ht="12.75" x14ac:dyDescent="0.2">
      <c r="A310" s="3"/>
    </row>
    <row r="311" spans="1:1" ht="12.75" x14ac:dyDescent="0.2">
      <c r="A311" s="3"/>
    </row>
    <row r="312" spans="1:1" ht="12.75" x14ac:dyDescent="0.2">
      <c r="A312" s="3"/>
    </row>
    <row r="313" spans="1:1" ht="12.75" x14ac:dyDescent="0.2">
      <c r="A313" s="3"/>
    </row>
    <row r="314" spans="1:1" ht="12.75" x14ac:dyDescent="0.2">
      <c r="A314" s="3"/>
    </row>
    <row r="315" spans="1:1" ht="12.75" x14ac:dyDescent="0.2">
      <c r="A315" s="3"/>
    </row>
    <row r="316" spans="1:1" ht="12.75" x14ac:dyDescent="0.2">
      <c r="A316" s="3"/>
    </row>
    <row r="317" spans="1:1" ht="12.75" x14ac:dyDescent="0.2">
      <c r="A317" s="3"/>
    </row>
    <row r="318" spans="1:1" ht="12.75" x14ac:dyDescent="0.2">
      <c r="A318" s="3"/>
    </row>
    <row r="319" spans="1:1" ht="12.75" x14ac:dyDescent="0.2">
      <c r="A319" s="3"/>
    </row>
    <row r="320" spans="1:1" ht="12.75" x14ac:dyDescent="0.2">
      <c r="A320" s="3"/>
    </row>
    <row r="321" spans="1:1" ht="12.75" x14ac:dyDescent="0.2">
      <c r="A321" s="3"/>
    </row>
    <row r="322" spans="1:1" ht="12.75" x14ac:dyDescent="0.2">
      <c r="A322" s="3"/>
    </row>
    <row r="323" spans="1:1" ht="12.75" x14ac:dyDescent="0.2">
      <c r="A323" s="3"/>
    </row>
    <row r="324" spans="1:1" ht="12.75" x14ac:dyDescent="0.2">
      <c r="A324" s="3"/>
    </row>
    <row r="325" spans="1:1" ht="12.75" x14ac:dyDescent="0.2">
      <c r="A325" s="3"/>
    </row>
    <row r="326" spans="1:1" ht="12.75" x14ac:dyDescent="0.2">
      <c r="A326" s="3"/>
    </row>
    <row r="327" spans="1:1" ht="12.75" x14ac:dyDescent="0.2">
      <c r="A327" s="3"/>
    </row>
    <row r="328" spans="1:1" ht="12.75" x14ac:dyDescent="0.2">
      <c r="A328" s="3"/>
    </row>
    <row r="329" spans="1:1" ht="12.75" x14ac:dyDescent="0.2">
      <c r="A329" s="3"/>
    </row>
    <row r="330" spans="1:1" ht="12.75" x14ac:dyDescent="0.2">
      <c r="A330" s="3"/>
    </row>
    <row r="331" spans="1:1" ht="12.75" x14ac:dyDescent="0.2">
      <c r="A331" s="3"/>
    </row>
    <row r="332" spans="1:1" ht="12.75" x14ac:dyDescent="0.2">
      <c r="A332" s="3"/>
    </row>
    <row r="333" spans="1:1" ht="12.75" x14ac:dyDescent="0.2">
      <c r="A333" s="3"/>
    </row>
    <row r="334" spans="1:1" ht="12.75" x14ac:dyDescent="0.2">
      <c r="A334" s="3"/>
    </row>
    <row r="335" spans="1:1" ht="12.75" x14ac:dyDescent="0.2">
      <c r="A335" s="3"/>
    </row>
    <row r="336" spans="1:1" ht="12.75" x14ac:dyDescent="0.2">
      <c r="A336" s="3"/>
    </row>
    <row r="337" spans="1:1" ht="12.75" x14ac:dyDescent="0.2">
      <c r="A337" s="3"/>
    </row>
    <row r="338" spans="1:1" ht="12.75" x14ac:dyDescent="0.2">
      <c r="A338" s="3"/>
    </row>
    <row r="339" spans="1:1" ht="12.75" x14ac:dyDescent="0.2">
      <c r="A339" s="3"/>
    </row>
    <row r="340" spans="1:1" ht="12.75" x14ac:dyDescent="0.2">
      <c r="A340" s="3"/>
    </row>
    <row r="341" spans="1:1" ht="12.75" x14ac:dyDescent="0.2">
      <c r="A341" s="3"/>
    </row>
    <row r="342" spans="1:1" ht="12.75" x14ac:dyDescent="0.2">
      <c r="A342" s="3"/>
    </row>
    <row r="343" spans="1:1" ht="12.75" x14ac:dyDescent="0.2">
      <c r="A343" s="3"/>
    </row>
    <row r="344" spans="1:1" ht="12.75" x14ac:dyDescent="0.2">
      <c r="A344" s="3"/>
    </row>
    <row r="345" spans="1:1" ht="12.75" x14ac:dyDescent="0.2">
      <c r="A345" s="3"/>
    </row>
    <row r="346" spans="1:1" ht="12.75" x14ac:dyDescent="0.2">
      <c r="A346" s="3"/>
    </row>
    <row r="347" spans="1:1" ht="12.75" x14ac:dyDescent="0.2">
      <c r="A347" s="3"/>
    </row>
    <row r="348" spans="1:1" ht="12.75" x14ac:dyDescent="0.2">
      <c r="A348" s="3"/>
    </row>
    <row r="349" spans="1:1" ht="12.75" x14ac:dyDescent="0.2">
      <c r="A349" s="3"/>
    </row>
    <row r="350" spans="1:1" ht="12.75" x14ac:dyDescent="0.2">
      <c r="A350" s="3"/>
    </row>
    <row r="351" spans="1:1" ht="12.75" x14ac:dyDescent="0.2">
      <c r="A351" s="3"/>
    </row>
    <row r="352" spans="1:1" ht="12.75" x14ac:dyDescent="0.2">
      <c r="A352" s="3"/>
    </row>
    <row r="353" spans="1:1" ht="12.75" x14ac:dyDescent="0.2">
      <c r="A353" s="3"/>
    </row>
    <row r="354" spans="1:1" ht="12.75" x14ac:dyDescent="0.2">
      <c r="A354" s="3"/>
    </row>
    <row r="355" spans="1:1" ht="12.75" x14ac:dyDescent="0.2">
      <c r="A355" s="3"/>
    </row>
    <row r="356" spans="1:1" ht="12.75" x14ac:dyDescent="0.2">
      <c r="A356" s="3"/>
    </row>
    <row r="357" spans="1:1" ht="12.75" x14ac:dyDescent="0.2">
      <c r="A357" s="3"/>
    </row>
    <row r="358" spans="1:1" ht="12.75" x14ac:dyDescent="0.2">
      <c r="A358" s="3"/>
    </row>
    <row r="359" spans="1:1" ht="12.75" x14ac:dyDescent="0.2">
      <c r="A359" s="3"/>
    </row>
    <row r="360" spans="1:1" ht="12.75" x14ac:dyDescent="0.2">
      <c r="A360" s="3"/>
    </row>
    <row r="361" spans="1:1" ht="12.75" x14ac:dyDescent="0.2">
      <c r="A361" s="3"/>
    </row>
    <row r="362" spans="1:1" ht="12.75" x14ac:dyDescent="0.2">
      <c r="A362" s="3"/>
    </row>
    <row r="363" spans="1:1" ht="12.75" x14ac:dyDescent="0.2">
      <c r="A363" s="3"/>
    </row>
    <row r="364" spans="1:1" ht="12.75" x14ac:dyDescent="0.2">
      <c r="A364" s="3"/>
    </row>
    <row r="365" spans="1:1" ht="12.75" x14ac:dyDescent="0.2">
      <c r="A365" s="3"/>
    </row>
    <row r="366" spans="1:1" ht="12.75" x14ac:dyDescent="0.2">
      <c r="A366" s="3"/>
    </row>
    <row r="367" spans="1:1" ht="12.75" x14ac:dyDescent="0.2">
      <c r="A367" s="3"/>
    </row>
    <row r="368" spans="1:1" ht="12.75" x14ac:dyDescent="0.2">
      <c r="A368" s="3"/>
    </row>
    <row r="369" spans="1:1" ht="12.75" x14ac:dyDescent="0.2">
      <c r="A369" s="3"/>
    </row>
    <row r="370" spans="1:1" ht="12.75" x14ac:dyDescent="0.2">
      <c r="A370" s="3"/>
    </row>
    <row r="371" spans="1:1" ht="12.75" x14ac:dyDescent="0.2">
      <c r="A371" s="3"/>
    </row>
    <row r="372" spans="1:1" ht="12.75" x14ac:dyDescent="0.2">
      <c r="A372" s="3"/>
    </row>
    <row r="373" spans="1:1" ht="12.75" x14ac:dyDescent="0.2">
      <c r="A373" s="3"/>
    </row>
    <row r="374" spans="1:1" ht="12.75" x14ac:dyDescent="0.2">
      <c r="A374" s="3"/>
    </row>
    <row r="375" spans="1:1" ht="12.75" x14ac:dyDescent="0.2">
      <c r="A375" s="3"/>
    </row>
    <row r="376" spans="1:1" ht="12.75" x14ac:dyDescent="0.2">
      <c r="A376" s="3"/>
    </row>
    <row r="377" spans="1:1" ht="12.75" x14ac:dyDescent="0.2">
      <c r="A377" s="3"/>
    </row>
    <row r="378" spans="1:1" ht="12.75" x14ac:dyDescent="0.2">
      <c r="A378" s="3"/>
    </row>
    <row r="379" spans="1:1" ht="12.75" x14ac:dyDescent="0.2">
      <c r="A379" s="3"/>
    </row>
    <row r="380" spans="1:1" ht="12.75" x14ac:dyDescent="0.2">
      <c r="A380" s="3"/>
    </row>
    <row r="381" spans="1:1" ht="12.75" x14ac:dyDescent="0.2">
      <c r="A381" s="3"/>
    </row>
    <row r="382" spans="1:1" ht="12.75" x14ac:dyDescent="0.2">
      <c r="A382" s="3"/>
    </row>
    <row r="383" spans="1:1" ht="12.75" x14ac:dyDescent="0.2">
      <c r="A383" s="3"/>
    </row>
    <row r="384" spans="1:1" ht="12.75" x14ac:dyDescent="0.2">
      <c r="A384" s="3"/>
    </row>
    <row r="385" spans="1:1" ht="12.75" x14ac:dyDescent="0.2">
      <c r="A385" s="3"/>
    </row>
    <row r="386" spans="1:1" ht="12.75" x14ac:dyDescent="0.2">
      <c r="A386" s="3"/>
    </row>
    <row r="387" spans="1:1" ht="12.75" x14ac:dyDescent="0.2">
      <c r="A387" s="3"/>
    </row>
    <row r="388" spans="1:1" ht="12.75" x14ac:dyDescent="0.2">
      <c r="A388" s="3"/>
    </row>
    <row r="389" spans="1:1" ht="12.75" x14ac:dyDescent="0.2">
      <c r="A389" s="3"/>
    </row>
    <row r="390" spans="1:1" ht="12.75" x14ac:dyDescent="0.2">
      <c r="A390" s="3"/>
    </row>
    <row r="391" spans="1:1" ht="12.75" x14ac:dyDescent="0.2">
      <c r="A391" s="3"/>
    </row>
    <row r="392" spans="1:1" ht="12.75" x14ac:dyDescent="0.2">
      <c r="A392" s="3"/>
    </row>
    <row r="393" spans="1:1" ht="12.75" x14ac:dyDescent="0.2">
      <c r="A393" s="3"/>
    </row>
    <row r="394" spans="1:1" ht="12.75" x14ac:dyDescent="0.2">
      <c r="A394" s="3"/>
    </row>
    <row r="395" spans="1:1" ht="12.75" x14ac:dyDescent="0.2">
      <c r="A395" s="3"/>
    </row>
    <row r="396" spans="1:1" ht="12.75" x14ac:dyDescent="0.2">
      <c r="A396" s="3"/>
    </row>
    <row r="397" spans="1:1" ht="12.75" x14ac:dyDescent="0.2">
      <c r="A397" s="3"/>
    </row>
    <row r="398" spans="1:1" ht="12.75" x14ac:dyDescent="0.2">
      <c r="A398" s="3"/>
    </row>
    <row r="399" spans="1:1" ht="12.75" x14ac:dyDescent="0.2">
      <c r="A399" s="3"/>
    </row>
    <row r="400" spans="1:1" ht="12.75" x14ac:dyDescent="0.2">
      <c r="A400" s="3"/>
    </row>
    <row r="401" spans="1:1" ht="12.75" x14ac:dyDescent="0.2">
      <c r="A401" s="3"/>
    </row>
    <row r="402" spans="1:1" ht="12.75" x14ac:dyDescent="0.2">
      <c r="A402" s="3"/>
    </row>
    <row r="403" spans="1:1" ht="12.75" x14ac:dyDescent="0.2">
      <c r="A403" s="3"/>
    </row>
    <row r="404" spans="1:1" ht="12.75" x14ac:dyDescent="0.2">
      <c r="A404" s="3"/>
    </row>
    <row r="405" spans="1:1" ht="12.75" x14ac:dyDescent="0.2">
      <c r="A405" s="3"/>
    </row>
    <row r="406" spans="1:1" ht="12.75" x14ac:dyDescent="0.2">
      <c r="A406" s="3"/>
    </row>
    <row r="407" spans="1:1" ht="12.75" x14ac:dyDescent="0.2">
      <c r="A407" s="3"/>
    </row>
    <row r="408" spans="1:1" ht="12.75" x14ac:dyDescent="0.2">
      <c r="A408" s="3"/>
    </row>
    <row r="409" spans="1:1" ht="12.75" x14ac:dyDescent="0.2">
      <c r="A409" s="3"/>
    </row>
    <row r="410" spans="1:1" ht="12.75" x14ac:dyDescent="0.2">
      <c r="A410" s="3"/>
    </row>
    <row r="411" spans="1:1" ht="12.75" x14ac:dyDescent="0.2">
      <c r="A411" s="3"/>
    </row>
    <row r="412" spans="1:1" ht="12.75" x14ac:dyDescent="0.2">
      <c r="A412" s="3"/>
    </row>
    <row r="413" spans="1:1" ht="12.75" x14ac:dyDescent="0.2">
      <c r="A413" s="3"/>
    </row>
    <row r="414" spans="1:1" ht="12.75" x14ac:dyDescent="0.2">
      <c r="A414" s="3"/>
    </row>
    <row r="415" spans="1:1" ht="12.75" x14ac:dyDescent="0.2">
      <c r="A415" s="3"/>
    </row>
    <row r="416" spans="1:1" ht="12.75" x14ac:dyDescent="0.2">
      <c r="A416" s="3"/>
    </row>
    <row r="417" spans="1:1" ht="12.75" x14ac:dyDescent="0.2">
      <c r="A417" s="3"/>
    </row>
    <row r="418" spans="1:1" ht="12.75" x14ac:dyDescent="0.2">
      <c r="A418" s="3"/>
    </row>
    <row r="419" spans="1:1" ht="12.75" x14ac:dyDescent="0.2">
      <c r="A419" s="3"/>
    </row>
    <row r="420" spans="1:1" ht="12.75" x14ac:dyDescent="0.2">
      <c r="A420" s="3"/>
    </row>
    <row r="421" spans="1:1" ht="12.75" x14ac:dyDescent="0.2">
      <c r="A421" s="3"/>
    </row>
    <row r="422" spans="1:1" ht="12.75" x14ac:dyDescent="0.2">
      <c r="A422" s="3"/>
    </row>
    <row r="423" spans="1:1" ht="12.75" x14ac:dyDescent="0.2">
      <c r="A423" s="3"/>
    </row>
    <row r="424" spans="1:1" ht="12.75" x14ac:dyDescent="0.2">
      <c r="A424" s="3"/>
    </row>
    <row r="425" spans="1:1" ht="12.75" x14ac:dyDescent="0.2">
      <c r="A425" s="3"/>
    </row>
    <row r="426" spans="1:1" ht="12.75" x14ac:dyDescent="0.2">
      <c r="A426" s="3"/>
    </row>
    <row r="427" spans="1:1" ht="12.75" x14ac:dyDescent="0.2">
      <c r="A427" s="3"/>
    </row>
    <row r="428" spans="1:1" ht="12.75" x14ac:dyDescent="0.2">
      <c r="A428" s="3"/>
    </row>
    <row r="429" spans="1:1" ht="12.75" x14ac:dyDescent="0.2">
      <c r="A429" s="3"/>
    </row>
    <row r="430" spans="1:1" ht="12.75" x14ac:dyDescent="0.2">
      <c r="A430" s="3"/>
    </row>
    <row r="431" spans="1:1" ht="12.75" x14ac:dyDescent="0.2">
      <c r="A431" s="3"/>
    </row>
    <row r="432" spans="1:1" ht="12.75" x14ac:dyDescent="0.2">
      <c r="A432" s="3"/>
    </row>
    <row r="433" spans="1:1" ht="12.75" x14ac:dyDescent="0.2">
      <c r="A433" s="3"/>
    </row>
    <row r="434" spans="1:1" ht="12.75" x14ac:dyDescent="0.2">
      <c r="A434" s="3"/>
    </row>
    <row r="435" spans="1:1" ht="12.75" x14ac:dyDescent="0.2">
      <c r="A435" s="3"/>
    </row>
    <row r="436" spans="1:1" ht="12.75" x14ac:dyDescent="0.2">
      <c r="A436" s="3"/>
    </row>
    <row r="437" spans="1:1" ht="12.75" x14ac:dyDescent="0.2">
      <c r="A437" s="3"/>
    </row>
    <row r="438" spans="1:1" ht="12.75" x14ac:dyDescent="0.2">
      <c r="A438" s="3"/>
    </row>
    <row r="439" spans="1:1" ht="12.75" x14ac:dyDescent="0.2">
      <c r="A439" s="3"/>
    </row>
    <row r="440" spans="1:1" ht="12.75" x14ac:dyDescent="0.2">
      <c r="A440" s="3"/>
    </row>
    <row r="441" spans="1:1" ht="12.75" x14ac:dyDescent="0.2">
      <c r="A441" s="3"/>
    </row>
    <row r="442" spans="1:1" ht="12.75" x14ac:dyDescent="0.2">
      <c r="A442" s="3"/>
    </row>
    <row r="443" spans="1:1" ht="12.75" x14ac:dyDescent="0.2">
      <c r="A443" s="3"/>
    </row>
    <row r="444" spans="1:1" ht="12.75" x14ac:dyDescent="0.2">
      <c r="A444" s="3"/>
    </row>
    <row r="445" spans="1:1" ht="12.75" x14ac:dyDescent="0.2">
      <c r="A445" s="3"/>
    </row>
    <row r="446" spans="1:1" ht="12.75" x14ac:dyDescent="0.2">
      <c r="A446" s="3"/>
    </row>
    <row r="447" spans="1:1" ht="12.75" x14ac:dyDescent="0.2">
      <c r="A447" s="3"/>
    </row>
    <row r="448" spans="1:1" ht="12.75" x14ac:dyDescent="0.2">
      <c r="A448" s="3"/>
    </row>
    <row r="449" spans="1:1" ht="12.75" x14ac:dyDescent="0.2">
      <c r="A449" s="3"/>
    </row>
    <row r="450" spans="1:1" ht="12.75" x14ac:dyDescent="0.2">
      <c r="A450" s="3"/>
    </row>
    <row r="451" spans="1:1" ht="12.75" x14ac:dyDescent="0.2">
      <c r="A451" s="3"/>
    </row>
    <row r="452" spans="1:1" ht="12.75" x14ac:dyDescent="0.2">
      <c r="A452" s="3"/>
    </row>
    <row r="453" spans="1:1" ht="12.75" x14ac:dyDescent="0.2">
      <c r="A453" s="3"/>
    </row>
    <row r="454" spans="1:1" ht="12.75" x14ac:dyDescent="0.2">
      <c r="A454" s="3"/>
    </row>
    <row r="455" spans="1:1" ht="12.75" x14ac:dyDescent="0.2">
      <c r="A455" s="3"/>
    </row>
    <row r="456" spans="1:1" ht="12.75" x14ac:dyDescent="0.2">
      <c r="A456" s="3"/>
    </row>
    <row r="457" spans="1:1" ht="12.75" x14ac:dyDescent="0.2">
      <c r="A457" s="3"/>
    </row>
    <row r="458" spans="1:1" ht="12.75" x14ac:dyDescent="0.2">
      <c r="A458" s="3"/>
    </row>
    <row r="459" spans="1:1" ht="12.75" x14ac:dyDescent="0.2">
      <c r="A459" s="3"/>
    </row>
    <row r="460" spans="1:1" ht="12.75" x14ac:dyDescent="0.2">
      <c r="A460" s="3"/>
    </row>
    <row r="461" spans="1:1" ht="12.75" x14ac:dyDescent="0.2">
      <c r="A461" s="3"/>
    </row>
    <row r="462" spans="1:1" ht="12.75" x14ac:dyDescent="0.2">
      <c r="A462" s="3"/>
    </row>
    <row r="463" spans="1:1" ht="12.75" x14ac:dyDescent="0.2">
      <c r="A463" s="3"/>
    </row>
    <row r="464" spans="1:1" ht="12.75" x14ac:dyDescent="0.2">
      <c r="A464" s="3"/>
    </row>
    <row r="465" spans="1:1" ht="12.75" x14ac:dyDescent="0.2">
      <c r="A465" s="3"/>
    </row>
    <row r="466" spans="1:1" ht="12.75" x14ac:dyDescent="0.2">
      <c r="A466" s="3"/>
    </row>
    <row r="467" spans="1:1" ht="12.75" x14ac:dyDescent="0.2">
      <c r="A467" s="3"/>
    </row>
    <row r="468" spans="1:1" ht="12.75" x14ac:dyDescent="0.2">
      <c r="A468" s="3"/>
    </row>
    <row r="469" spans="1:1" ht="12.75" x14ac:dyDescent="0.2">
      <c r="A469" s="3"/>
    </row>
    <row r="470" spans="1:1" ht="12.75" x14ac:dyDescent="0.2">
      <c r="A470" s="3"/>
    </row>
    <row r="471" spans="1:1" ht="12.75" x14ac:dyDescent="0.2">
      <c r="A471" s="3"/>
    </row>
    <row r="472" spans="1:1" ht="12.75" x14ac:dyDescent="0.2">
      <c r="A472" s="3"/>
    </row>
    <row r="473" spans="1:1" ht="12.75" x14ac:dyDescent="0.2">
      <c r="A473" s="3"/>
    </row>
    <row r="474" spans="1:1" ht="12.75" x14ac:dyDescent="0.2">
      <c r="A474" s="3"/>
    </row>
    <row r="475" spans="1:1" ht="12.75" x14ac:dyDescent="0.2">
      <c r="A475" s="3"/>
    </row>
    <row r="476" spans="1:1" ht="12.75" x14ac:dyDescent="0.2">
      <c r="A476" s="3"/>
    </row>
    <row r="477" spans="1:1" ht="12.75" x14ac:dyDescent="0.2">
      <c r="A477" s="3"/>
    </row>
    <row r="478" spans="1:1" ht="12.75" x14ac:dyDescent="0.2">
      <c r="A478" s="3"/>
    </row>
    <row r="479" spans="1:1" ht="12.75" x14ac:dyDescent="0.2">
      <c r="A479" s="3"/>
    </row>
    <row r="480" spans="1:1" ht="12.75" x14ac:dyDescent="0.2">
      <c r="A480" s="3"/>
    </row>
    <row r="481" spans="1:1" ht="12.75" x14ac:dyDescent="0.2">
      <c r="A481" s="3"/>
    </row>
    <row r="482" spans="1:1" ht="12.75" x14ac:dyDescent="0.2">
      <c r="A482" s="3"/>
    </row>
    <row r="483" spans="1:1" ht="12.75" x14ac:dyDescent="0.2">
      <c r="A483" s="3"/>
    </row>
    <row r="484" spans="1:1" ht="12.75" x14ac:dyDescent="0.2">
      <c r="A484" s="3"/>
    </row>
    <row r="485" spans="1:1" ht="12.75" x14ac:dyDescent="0.2">
      <c r="A485" s="3"/>
    </row>
    <row r="486" spans="1:1" ht="12.75" x14ac:dyDescent="0.2">
      <c r="A486" s="3"/>
    </row>
    <row r="487" spans="1:1" ht="12.75" x14ac:dyDescent="0.2">
      <c r="A487" s="3"/>
    </row>
    <row r="488" spans="1:1" ht="12.75" x14ac:dyDescent="0.2">
      <c r="A488" s="3"/>
    </row>
    <row r="489" spans="1:1" ht="12.75" x14ac:dyDescent="0.2">
      <c r="A489" s="3"/>
    </row>
    <row r="490" spans="1:1" ht="12.75" x14ac:dyDescent="0.2">
      <c r="A490" s="3"/>
    </row>
    <row r="491" spans="1:1" ht="12.75" x14ac:dyDescent="0.2">
      <c r="A491" s="3"/>
    </row>
    <row r="492" spans="1:1" ht="12.75" x14ac:dyDescent="0.2">
      <c r="A492" s="3"/>
    </row>
    <row r="493" spans="1:1" ht="12.75" x14ac:dyDescent="0.2">
      <c r="A493" s="3"/>
    </row>
    <row r="494" spans="1:1" ht="12.75" x14ac:dyDescent="0.2">
      <c r="A494" s="3"/>
    </row>
    <row r="495" spans="1:1" ht="12.75" x14ac:dyDescent="0.2">
      <c r="A495" s="3"/>
    </row>
    <row r="496" spans="1:1" ht="12.75" x14ac:dyDescent="0.2">
      <c r="A496" s="3"/>
    </row>
    <row r="497" spans="1:1" ht="12.75" x14ac:dyDescent="0.2">
      <c r="A497" s="3"/>
    </row>
    <row r="498" spans="1:1" ht="12.75" x14ac:dyDescent="0.2">
      <c r="A498" s="3"/>
    </row>
    <row r="499" spans="1:1" ht="12.75" x14ac:dyDescent="0.2">
      <c r="A499" s="3"/>
    </row>
    <row r="500" spans="1:1" ht="12.75" x14ac:dyDescent="0.2">
      <c r="A500" s="3"/>
    </row>
    <row r="501" spans="1:1" ht="12.75" x14ac:dyDescent="0.2">
      <c r="A501" s="3"/>
    </row>
    <row r="502" spans="1:1" ht="12.75" x14ac:dyDescent="0.2">
      <c r="A502" s="3"/>
    </row>
    <row r="503" spans="1:1" ht="12.75" x14ac:dyDescent="0.2">
      <c r="A503" s="3"/>
    </row>
    <row r="504" spans="1:1" ht="12.75" x14ac:dyDescent="0.2">
      <c r="A504" s="3"/>
    </row>
    <row r="505" spans="1:1" ht="12.75" x14ac:dyDescent="0.2">
      <c r="A505" s="3"/>
    </row>
    <row r="506" spans="1:1" ht="12.75" x14ac:dyDescent="0.2">
      <c r="A506" s="3"/>
    </row>
    <row r="507" spans="1:1" ht="12.75" x14ac:dyDescent="0.2">
      <c r="A507" s="3"/>
    </row>
    <row r="508" spans="1:1" ht="12.75" x14ac:dyDescent="0.2">
      <c r="A508" s="3"/>
    </row>
    <row r="509" spans="1:1" ht="12.75" x14ac:dyDescent="0.2">
      <c r="A509" s="3"/>
    </row>
    <row r="510" spans="1:1" ht="12.75" x14ac:dyDescent="0.2">
      <c r="A510" s="3"/>
    </row>
    <row r="511" spans="1:1" ht="12.75" x14ac:dyDescent="0.2">
      <c r="A511" s="3"/>
    </row>
    <row r="512" spans="1:1" ht="12.75" x14ac:dyDescent="0.2">
      <c r="A512" s="3"/>
    </row>
    <row r="513" spans="1:1" ht="12.75" x14ac:dyDescent="0.2">
      <c r="A513" s="3"/>
    </row>
    <row r="514" spans="1:1" ht="12.75" x14ac:dyDescent="0.2">
      <c r="A514" s="3"/>
    </row>
    <row r="515" spans="1:1" ht="12.75" x14ac:dyDescent="0.2">
      <c r="A515" s="3"/>
    </row>
    <row r="516" spans="1:1" ht="12.75" x14ac:dyDescent="0.2">
      <c r="A516" s="3"/>
    </row>
    <row r="517" spans="1:1" ht="12.75" x14ac:dyDescent="0.2">
      <c r="A517" s="3"/>
    </row>
    <row r="518" spans="1:1" ht="12.75" x14ac:dyDescent="0.2">
      <c r="A518" s="3"/>
    </row>
    <row r="519" spans="1:1" ht="12.75" x14ac:dyDescent="0.2">
      <c r="A519" s="3"/>
    </row>
    <row r="520" spans="1:1" ht="12.75" x14ac:dyDescent="0.2">
      <c r="A520" s="3"/>
    </row>
    <row r="521" spans="1:1" ht="12.75" x14ac:dyDescent="0.2">
      <c r="A521" s="3"/>
    </row>
    <row r="522" spans="1:1" ht="12.75" x14ac:dyDescent="0.2">
      <c r="A522" s="3"/>
    </row>
    <row r="523" spans="1:1" ht="12.75" x14ac:dyDescent="0.2">
      <c r="A523" s="3"/>
    </row>
    <row r="524" spans="1:1" ht="12.75" x14ac:dyDescent="0.2">
      <c r="A524" s="3"/>
    </row>
    <row r="525" spans="1:1" ht="12.75" x14ac:dyDescent="0.2">
      <c r="A525" s="3"/>
    </row>
    <row r="526" spans="1:1" ht="12.75" x14ac:dyDescent="0.2">
      <c r="A526" s="3"/>
    </row>
    <row r="527" spans="1:1" ht="12.75" x14ac:dyDescent="0.2">
      <c r="A527" s="3"/>
    </row>
    <row r="528" spans="1:1" ht="12.75" x14ac:dyDescent="0.2">
      <c r="A528" s="3"/>
    </row>
    <row r="529" spans="1:1" ht="12.75" x14ac:dyDescent="0.2">
      <c r="A529" s="3"/>
    </row>
    <row r="530" spans="1:1" ht="12.75" x14ac:dyDescent="0.2">
      <c r="A530" s="3"/>
    </row>
    <row r="531" spans="1:1" ht="12.75" x14ac:dyDescent="0.2">
      <c r="A531" s="3"/>
    </row>
    <row r="532" spans="1:1" ht="12.75" x14ac:dyDescent="0.2">
      <c r="A532" s="3"/>
    </row>
    <row r="533" spans="1:1" ht="12.75" x14ac:dyDescent="0.2">
      <c r="A533" s="3"/>
    </row>
    <row r="534" spans="1:1" ht="12.75" x14ac:dyDescent="0.2">
      <c r="A534" s="3"/>
    </row>
    <row r="535" spans="1:1" ht="12.75" x14ac:dyDescent="0.2">
      <c r="A535" s="3"/>
    </row>
    <row r="536" spans="1:1" ht="12.75" x14ac:dyDescent="0.2">
      <c r="A536" s="3"/>
    </row>
    <row r="537" spans="1:1" ht="12.75" x14ac:dyDescent="0.2">
      <c r="A537" s="3"/>
    </row>
    <row r="538" spans="1:1" ht="12.75" x14ac:dyDescent="0.2">
      <c r="A538" s="3"/>
    </row>
    <row r="539" spans="1:1" ht="12.75" x14ac:dyDescent="0.2">
      <c r="A539" s="3"/>
    </row>
    <row r="540" spans="1:1" ht="12.75" x14ac:dyDescent="0.2">
      <c r="A540" s="3"/>
    </row>
    <row r="541" spans="1:1" ht="12.75" x14ac:dyDescent="0.2">
      <c r="A541" s="3"/>
    </row>
    <row r="542" spans="1:1" ht="12.75" x14ac:dyDescent="0.2">
      <c r="A542" s="3"/>
    </row>
    <row r="543" spans="1:1" ht="12.75" x14ac:dyDescent="0.2">
      <c r="A543" s="3"/>
    </row>
    <row r="544" spans="1:1" ht="12.75" x14ac:dyDescent="0.2">
      <c r="A544" s="3"/>
    </row>
    <row r="545" spans="1:1" ht="12.75" x14ac:dyDescent="0.2">
      <c r="A545" s="3"/>
    </row>
    <row r="546" spans="1:1" ht="12.75" x14ac:dyDescent="0.2">
      <c r="A546" s="3"/>
    </row>
    <row r="547" spans="1:1" ht="12.75" x14ac:dyDescent="0.2">
      <c r="A547" s="3"/>
    </row>
    <row r="548" spans="1:1" ht="12.75" x14ac:dyDescent="0.2">
      <c r="A548" s="3"/>
    </row>
    <row r="549" spans="1:1" ht="12.75" x14ac:dyDescent="0.2">
      <c r="A549" s="3"/>
    </row>
    <row r="550" spans="1:1" ht="12.75" x14ac:dyDescent="0.2">
      <c r="A550" s="3"/>
    </row>
    <row r="551" spans="1:1" ht="12.75" x14ac:dyDescent="0.2">
      <c r="A551" s="3"/>
    </row>
    <row r="552" spans="1:1" ht="12.75" x14ac:dyDescent="0.2">
      <c r="A552" s="3"/>
    </row>
    <row r="553" spans="1:1" ht="12.75" x14ac:dyDescent="0.2">
      <c r="A553" s="3"/>
    </row>
    <row r="554" spans="1:1" ht="12.75" x14ac:dyDescent="0.2">
      <c r="A554" s="3"/>
    </row>
    <row r="555" spans="1:1" ht="12.75" x14ac:dyDescent="0.2">
      <c r="A555" s="3"/>
    </row>
    <row r="556" spans="1:1" ht="12.75" x14ac:dyDescent="0.2">
      <c r="A556" s="3"/>
    </row>
    <row r="557" spans="1:1" ht="12.75" x14ac:dyDescent="0.2">
      <c r="A557" s="3"/>
    </row>
    <row r="558" spans="1:1" ht="12.75" x14ac:dyDescent="0.2">
      <c r="A558" s="3"/>
    </row>
    <row r="559" spans="1:1" ht="12.75" x14ac:dyDescent="0.2">
      <c r="A559" s="3"/>
    </row>
    <row r="560" spans="1:1" ht="12.75" x14ac:dyDescent="0.2">
      <c r="A560" s="3"/>
    </row>
    <row r="561" spans="1:1" ht="12.75" x14ac:dyDescent="0.2">
      <c r="A561" s="3"/>
    </row>
    <row r="562" spans="1:1" ht="12.75" x14ac:dyDescent="0.2">
      <c r="A562" s="3"/>
    </row>
    <row r="563" spans="1:1" ht="12.75" x14ac:dyDescent="0.2">
      <c r="A563" s="3"/>
    </row>
    <row r="564" spans="1:1" ht="12.75" x14ac:dyDescent="0.2">
      <c r="A564" s="3"/>
    </row>
    <row r="565" spans="1:1" ht="12.75" x14ac:dyDescent="0.2">
      <c r="A565" s="3"/>
    </row>
    <row r="566" spans="1:1" ht="12.75" x14ac:dyDescent="0.2">
      <c r="A566" s="3"/>
    </row>
    <row r="567" spans="1:1" ht="12.75" x14ac:dyDescent="0.2">
      <c r="A567" s="3"/>
    </row>
    <row r="568" spans="1:1" ht="12.75" x14ac:dyDescent="0.2">
      <c r="A568" s="3"/>
    </row>
    <row r="569" spans="1:1" ht="12.75" x14ac:dyDescent="0.2">
      <c r="A569" s="3"/>
    </row>
    <row r="570" spans="1:1" ht="12.75" x14ac:dyDescent="0.2">
      <c r="A570" s="3"/>
    </row>
    <row r="571" spans="1:1" ht="12.75" x14ac:dyDescent="0.2">
      <c r="A571" s="3"/>
    </row>
    <row r="572" spans="1:1" ht="12.75" x14ac:dyDescent="0.2">
      <c r="A572" s="3"/>
    </row>
    <row r="573" spans="1:1" ht="12.75" x14ac:dyDescent="0.2">
      <c r="A573" s="3"/>
    </row>
    <row r="574" spans="1:1" ht="12.75" x14ac:dyDescent="0.2">
      <c r="A574" s="3"/>
    </row>
    <row r="575" spans="1:1" ht="12.75" x14ac:dyDescent="0.2">
      <c r="A575" s="3"/>
    </row>
    <row r="576" spans="1:1" ht="12.75" x14ac:dyDescent="0.2">
      <c r="A576" s="3"/>
    </row>
    <row r="577" spans="1:1" ht="12.75" x14ac:dyDescent="0.2">
      <c r="A577" s="3"/>
    </row>
    <row r="578" spans="1:1" ht="12.75" x14ac:dyDescent="0.2">
      <c r="A578" s="3"/>
    </row>
    <row r="579" spans="1:1" ht="12.75" x14ac:dyDescent="0.2">
      <c r="A579" s="3"/>
    </row>
    <row r="580" spans="1:1" ht="12.75" x14ac:dyDescent="0.2">
      <c r="A580" s="3"/>
    </row>
    <row r="581" spans="1:1" ht="12.75" x14ac:dyDescent="0.2">
      <c r="A581" s="3"/>
    </row>
    <row r="582" spans="1:1" ht="12.75" x14ac:dyDescent="0.2">
      <c r="A582" s="3"/>
    </row>
    <row r="583" spans="1:1" ht="12.75" x14ac:dyDescent="0.2">
      <c r="A583" s="3"/>
    </row>
    <row r="584" spans="1:1" ht="12.75" x14ac:dyDescent="0.2">
      <c r="A584" s="3"/>
    </row>
    <row r="585" spans="1:1" ht="12.75" x14ac:dyDescent="0.2">
      <c r="A585" s="3"/>
    </row>
    <row r="586" spans="1:1" ht="12.75" x14ac:dyDescent="0.2">
      <c r="A586" s="3"/>
    </row>
    <row r="587" spans="1:1" ht="12.75" x14ac:dyDescent="0.2">
      <c r="A587" s="3"/>
    </row>
    <row r="588" spans="1:1" ht="12.75" x14ac:dyDescent="0.2">
      <c r="A588" s="3"/>
    </row>
    <row r="589" spans="1:1" ht="12.75" x14ac:dyDescent="0.2">
      <c r="A589" s="3"/>
    </row>
    <row r="590" spans="1:1" ht="12.75" x14ac:dyDescent="0.2">
      <c r="A590" s="3"/>
    </row>
    <row r="591" spans="1:1" ht="12.75" x14ac:dyDescent="0.2">
      <c r="A591" s="3"/>
    </row>
    <row r="592" spans="1:1" ht="12.75" x14ac:dyDescent="0.2">
      <c r="A592" s="3"/>
    </row>
    <row r="593" spans="1:1" ht="12.75" x14ac:dyDescent="0.2">
      <c r="A593" s="3"/>
    </row>
    <row r="594" spans="1:1" ht="12.75" x14ac:dyDescent="0.2">
      <c r="A594" s="3"/>
    </row>
    <row r="595" spans="1:1" ht="12.75" x14ac:dyDescent="0.2">
      <c r="A595" s="3"/>
    </row>
    <row r="596" spans="1:1" ht="12.75" x14ac:dyDescent="0.2">
      <c r="A596" s="3"/>
    </row>
    <row r="597" spans="1:1" ht="12.75" x14ac:dyDescent="0.2">
      <c r="A597" s="3"/>
    </row>
    <row r="598" spans="1:1" ht="12.75" x14ac:dyDescent="0.2">
      <c r="A598" s="3"/>
    </row>
    <row r="599" spans="1:1" ht="12.75" x14ac:dyDescent="0.2">
      <c r="A599" s="3"/>
    </row>
    <row r="600" spans="1:1" ht="12.75" x14ac:dyDescent="0.2">
      <c r="A600" s="3"/>
    </row>
    <row r="601" spans="1:1" ht="12.75" x14ac:dyDescent="0.2">
      <c r="A601" s="3"/>
    </row>
    <row r="602" spans="1:1" ht="12.75" x14ac:dyDescent="0.2">
      <c r="A602" s="3"/>
    </row>
    <row r="603" spans="1:1" ht="12.75" x14ac:dyDescent="0.2">
      <c r="A603" s="3"/>
    </row>
    <row r="604" spans="1:1" ht="12.75" x14ac:dyDescent="0.2">
      <c r="A604" s="3"/>
    </row>
    <row r="605" spans="1:1" ht="12.75" x14ac:dyDescent="0.2">
      <c r="A605" s="3"/>
    </row>
    <row r="606" spans="1:1" ht="12.75" x14ac:dyDescent="0.2">
      <c r="A606" s="3"/>
    </row>
    <row r="607" spans="1:1" ht="12.75" x14ac:dyDescent="0.2">
      <c r="A607" s="3"/>
    </row>
    <row r="608" spans="1:1" ht="12.75" x14ac:dyDescent="0.2">
      <c r="A608" s="3"/>
    </row>
    <row r="609" spans="1:1" ht="12.75" x14ac:dyDescent="0.2">
      <c r="A609" s="3"/>
    </row>
    <row r="610" spans="1:1" ht="12.75" x14ac:dyDescent="0.2">
      <c r="A610" s="3"/>
    </row>
    <row r="611" spans="1:1" ht="12.75" x14ac:dyDescent="0.2">
      <c r="A611" s="3"/>
    </row>
    <row r="612" spans="1:1" ht="12.75" x14ac:dyDescent="0.2">
      <c r="A612" s="3"/>
    </row>
    <row r="613" spans="1:1" ht="12.75" x14ac:dyDescent="0.2">
      <c r="A613" s="3"/>
    </row>
    <row r="614" spans="1:1" ht="12.75" x14ac:dyDescent="0.2">
      <c r="A614" s="3"/>
    </row>
    <row r="615" spans="1:1" ht="12.75" x14ac:dyDescent="0.2">
      <c r="A615" s="3"/>
    </row>
    <row r="616" spans="1:1" ht="12.75" x14ac:dyDescent="0.2">
      <c r="A616" s="3"/>
    </row>
    <row r="617" spans="1:1" ht="12.75" x14ac:dyDescent="0.2">
      <c r="A617" s="3"/>
    </row>
    <row r="618" spans="1:1" ht="12.75" x14ac:dyDescent="0.2">
      <c r="A618" s="3"/>
    </row>
    <row r="619" spans="1:1" ht="12.75" x14ac:dyDescent="0.2">
      <c r="A619" s="3"/>
    </row>
    <row r="620" spans="1:1" ht="12.75" x14ac:dyDescent="0.2">
      <c r="A620" s="3"/>
    </row>
    <row r="621" spans="1:1" ht="12.75" x14ac:dyDescent="0.2">
      <c r="A621" s="3"/>
    </row>
    <row r="622" spans="1:1" ht="12.75" x14ac:dyDescent="0.2">
      <c r="A622" s="3"/>
    </row>
    <row r="623" spans="1:1" ht="12.75" x14ac:dyDescent="0.2">
      <c r="A623" s="3"/>
    </row>
    <row r="624" spans="1:1" ht="12.75" x14ac:dyDescent="0.2">
      <c r="A624" s="3"/>
    </row>
    <row r="625" spans="1:1" ht="12.75" x14ac:dyDescent="0.2">
      <c r="A625" s="3"/>
    </row>
    <row r="626" spans="1:1" ht="12.75" x14ac:dyDescent="0.2">
      <c r="A626" s="3"/>
    </row>
    <row r="627" spans="1:1" ht="12.75" x14ac:dyDescent="0.2">
      <c r="A627" s="3"/>
    </row>
    <row r="628" spans="1:1" ht="12.75" x14ac:dyDescent="0.2">
      <c r="A628" s="3"/>
    </row>
    <row r="629" spans="1:1" ht="12.75" x14ac:dyDescent="0.2">
      <c r="A629" s="3"/>
    </row>
    <row r="630" spans="1:1" ht="12.75" x14ac:dyDescent="0.2">
      <c r="A630" s="3"/>
    </row>
    <row r="631" spans="1:1" ht="12.75" x14ac:dyDescent="0.2">
      <c r="A631" s="3"/>
    </row>
    <row r="632" spans="1:1" ht="12.75" x14ac:dyDescent="0.2">
      <c r="A632" s="3"/>
    </row>
    <row r="633" spans="1:1" ht="12.75" x14ac:dyDescent="0.2">
      <c r="A633" s="3"/>
    </row>
    <row r="634" spans="1:1" ht="12.75" x14ac:dyDescent="0.2">
      <c r="A634" s="3"/>
    </row>
    <row r="635" spans="1:1" ht="12.75" x14ac:dyDescent="0.2">
      <c r="A635" s="3"/>
    </row>
    <row r="636" spans="1:1" ht="12.75" x14ac:dyDescent="0.2">
      <c r="A636" s="3"/>
    </row>
    <row r="637" spans="1:1" ht="12.75" x14ac:dyDescent="0.2">
      <c r="A637" s="3"/>
    </row>
    <row r="638" spans="1:1" ht="12.75" x14ac:dyDescent="0.2">
      <c r="A638" s="3"/>
    </row>
    <row r="639" spans="1:1" ht="12.75" x14ac:dyDescent="0.2">
      <c r="A639" s="3"/>
    </row>
    <row r="640" spans="1:1" ht="12.75" x14ac:dyDescent="0.2">
      <c r="A640" s="3"/>
    </row>
    <row r="641" spans="1:1" ht="12.75" x14ac:dyDescent="0.2">
      <c r="A641" s="3"/>
    </row>
    <row r="642" spans="1:1" ht="12.75" x14ac:dyDescent="0.2">
      <c r="A642" s="3"/>
    </row>
    <row r="643" spans="1:1" ht="12.75" x14ac:dyDescent="0.2">
      <c r="A643" s="3"/>
    </row>
    <row r="644" spans="1:1" ht="12.75" x14ac:dyDescent="0.2">
      <c r="A644" s="3"/>
    </row>
    <row r="645" spans="1:1" ht="12.75" x14ac:dyDescent="0.2">
      <c r="A645" s="3"/>
    </row>
    <row r="646" spans="1:1" ht="12.75" x14ac:dyDescent="0.2">
      <c r="A646" s="3"/>
    </row>
    <row r="647" spans="1:1" ht="12.75" x14ac:dyDescent="0.2">
      <c r="A647" s="3"/>
    </row>
    <row r="648" spans="1:1" ht="12.75" x14ac:dyDescent="0.2">
      <c r="A648" s="3"/>
    </row>
    <row r="649" spans="1:1" ht="12.75" x14ac:dyDescent="0.2">
      <c r="A649" s="3"/>
    </row>
    <row r="650" spans="1:1" ht="12.75" x14ac:dyDescent="0.2">
      <c r="A650" s="3"/>
    </row>
    <row r="651" spans="1:1" ht="12.75" x14ac:dyDescent="0.2">
      <c r="A651" s="3"/>
    </row>
    <row r="652" spans="1:1" ht="12.75" x14ac:dyDescent="0.2">
      <c r="A652" s="3"/>
    </row>
    <row r="653" spans="1:1" ht="12.75" x14ac:dyDescent="0.2">
      <c r="A653" s="3"/>
    </row>
    <row r="654" spans="1:1" ht="12.75" x14ac:dyDescent="0.2">
      <c r="A654" s="3"/>
    </row>
    <row r="655" spans="1:1" ht="12.75" x14ac:dyDescent="0.2">
      <c r="A655" s="3"/>
    </row>
    <row r="656" spans="1:1" ht="12.75" x14ac:dyDescent="0.2">
      <c r="A656" s="3"/>
    </row>
    <row r="657" spans="1:1" ht="12.75" x14ac:dyDescent="0.2">
      <c r="A657" s="3"/>
    </row>
    <row r="658" spans="1:1" ht="12.75" x14ac:dyDescent="0.2">
      <c r="A658" s="3"/>
    </row>
    <row r="659" spans="1:1" ht="12.75" x14ac:dyDescent="0.2">
      <c r="A659" s="3"/>
    </row>
    <row r="660" spans="1:1" ht="12.75" x14ac:dyDescent="0.2">
      <c r="A660" s="3"/>
    </row>
    <row r="661" spans="1:1" ht="12.75" x14ac:dyDescent="0.2">
      <c r="A661" s="3"/>
    </row>
    <row r="662" spans="1:1" ht="12.75" x14ac:dyDescent="0.2">
      <c r="A662" s="3"/>
    </row>
    <row r="663" spans="1:1" ht="12.75" x14ac:dyDescent="0.2">
      <c r="A663" s="3"/>
    </row>
    <row r="664" spans="1:1" ht="12.75" x14ac:dyDescent="0.2">
      <c r="A664" s="3"/>
    </row>
    <row r="665" spans="1:1" ht="12.75" x14ac:dyDescent="0.2">
      <c r="A665" s="3"/>
    </row>
    <row r="666" spans="1:1" ht="12.75" x14ac:dyDescent="0.2">
      <c r="A666" s="3"/>
    </row>
    <row r="667" spans="1:1" ht="12.75" x14ac:dyDescent="0.2">
      <c r="A667" s="3"/>
    </row>
    <row r="668" spans="1:1" ht="12.75" x14ac:dyDescent="0.2">
      <c r="A668" s="3"/>
    </row>
    <row r="669" spans="1:1" ht="12.75" x14ac:dyDescent="0.2">
      <c r="A669" s="3"/>
    </row>
    <row r="670" spans="1:1" ht="12.75" x14ac:dyDescent="0.2">
      <c r="A670" s="3"/>
    </row>
    <row r="671" spans="1:1" ht="12.75" x14ac:dyDescent="0.2">
      <c r="A671" s="3"/>
    </row>
    <row r="672" spans="1:1" ht="12.75" x14ac:dyDescent="0.2">
      <c r="A672" s="3"/>
    </row>
    <row r="673" spans="1:1" ht="12.75" x14ac:dyDescent="0.2">
      <c r="A673" s="3"/>
    </row>
    <row r="674" spans="1:1" ht="12.75" x14ac:dyDescent="0.2">
      <c r="A674" s="3"/>
    </row>
    <row r="675" spans="1:1" ht="12.75" x14ac:dyDescent="0.2">
      <c r="A675" s="3"/>
    </row>
    <row r="676" spans="1:1" ht="12.75" x14ac:dyDescent="0.2">
      <c r="A676" s="3"/>
    </row>
    <row r="677" spans="1:1" ht="12.75" x14ac:dyDescent="0.2">
      <c r="A677" s="3"/>
    </row>
    <row r="678" spans="1:1" ht="12.75" x14ac:dyDescent="0.2">
      <c r="A678" s="3"/>
    </row>
    <row r="679" spans="1:1" ht="12.75" x14ac:dyDescent="0.2">
      <c r="A679" s="3"/>
    </row>
    <row r="680" spans="1:1" ht="12.75" x14ac:dyDescent="0.2">
      <c r="A680" s="3"/>
    </row>
    <row r="681" spans="1:1" ht="12.75" x14ac:dyDescent="0.2">
      <c r="A681" s="3"/>
    </row>
    <row r="682" spans="1:1" ht="12.75" x14ac:dyDescent="0.2">
      <c r="A682" s="3"/>
    </row>
    <row r="683" spans="1:1" ht="12.75" x14ac:dyDescent="0.2">
      <c r="A683" s="3"/>
    </row>
    <row r="684" spans="1:1" ht="12.75" x14ac:dyDescent="0.2">
      <c r="A684" s="3"/>
    </row>
    <row r="685" spans="1:1" ht="12.75" x14ac:dyDescent="0.2">
      <c r="A685" s="3"/>
    </row>
    <row r="686" spans="1:1" ht="12.75" x14ac:dyDescent="0.2">
      <c r="A686" s="3"/>
    </row>
    <row r="687" spans="1:1" ht="12.75" x14ac:dyDescent="0.2">
      <c r="A687" s="3"/>
    </row>
    <row r="688" spans="1:1" ht="12.75" x14ac:dyDescent="0.2">
      <c r="A688" s="3"/>
    </row>
    <row r="689" spans="1:1" ht="12.75" x14ac:dyDescent="0.2">
      <c r="A689" s="3"/>
    </row>
    <row r="690" spans="1:1" ht="12.75" x14ac:dyDescent="0.2">
      <c r="A690" s="3"/>
    </row>
    <row r="691" spans="1:1" ht="12.75" x14ac:dyDescent="0.2">
      <c r="A691" s="3"/>
    </row>
    <row r="692" spans="1:1" ht="12.75" x14ac:dyDescent="0.2">
      <c r="A692" s="3"/>
    </row>
    <row r="693" spans="1:1" ht="12.75" x14ac:dyDescent="0.2">
      <c r="A693" s="3"/>
    </row>
    <row r="694" spans="1:1" ht="12.75" x14ac:dyDescent="0.2">
      <c r="A694" s="3"/>
    </row>
    <row r="695" spans="1:1" ht="12.75" x14ac:dyDescent="0.2">
      <c r="A695" s="3"/>
    </row>
    <row r="696" spans="1:1" ht="12.75" x14ac:dyDescent="0.2">
      <c r="A696" s="3"/>
    </row>
    <row r="697" spans="1:1" ht="12.75" x14ac:dyDescent="0.2">
      <c r="A697" s="3"/>
    </row>
    <row r="698" spans="1:1" ht="12.75" x14ac:dyDescent="0.2">
      <c r="A698" s="3"/>
    </row>
    <row r="699" spans="1:1" ht="12.75" x14ac:dyDescent="0.2">
      <c r="A699" s="3"/>
    </row>
    <row r="700" spans="1:1" ht="12.75" x14ac:dyDescent="0.2">
      <c r="A700" s="3"/>
    </row>
    <row r="701" spans="1:1" ht="12.75" x14ac:dyDescent="0.2">
      <c r="A701" s="3"/>
    </row>
    <row r="702" spans="1:1" ht="12.75" x14ac:dyDescent="0.2">
      <c r="A702" s="3"/>
    </row>
    <row r="703" spans="1:1" ht="12.75" x14ac:dyDescent="0.2">
      <c r="A703" s="3"/>
    </row>
    <row r="704" spans="1:1" ht="12.75" x14ac:dyDescent="0.2">
      <c r="A704" s="3"/>
    </row>
    <row r="705" spans="1:1" ht="12.75" x14ac:dyDescent="0.2">
      <c r="A705" s="3"/>
    </row>
    <row r="706" spans="1:1" ht="12.75" x14ac:dyDescent="0.2">
      <c r="A706" s="3"/>
    </row>
    <row r="707" spans="1:1" ht="12.75" x14ac:dyDescent="0.2">
      <c r="A707" s="3"/>
    </row>
    <row r="708" spans="1:1" ht="12.75" x14ac:dyDescent="0.2">
      <c r="A708" s="3"/>
    </row>
    <row r="709" spans="1:1" ht="12.75" x14ac:dyDescent="0.2">
      <c r="A709" s="3"/>
    </row>
    <row r="710" spans="1:1" ht="12.75" x14ac:dyDescent="0.2">
      <c r="A710" s="3"/>
    </row>
    <row r="711" spans="1:1" ht="12.75" x14ac:dyDescent="0.2">
      <c r="A711" s="3"/>
    </row>
    <row r="712" spans="1:1" ht="12.75" x14ac:dyDescent="0.2">
      <c r="A712" s="3"/>
    </row>
    <row r="713" spans="1:1" ht="12.75" x14ac:dyDescent="0.2">
      <c r="A713" s="3"/>
    </row>
    <row r="714" spans="1:1" ht="12.75" x14ac:dyDescent="0.2">
      <c r="A714" s="3"/>
    </row>
    <row r="715" spans="1:1" ht="12.75" x14ac:dyDescent="0.2">
      <c r="A715" s="3"/>
    </row>
    <row r="716" spans="1:1" ht="12.75" x14ac:dyDescent="0.2">
      <c r="A716" s="3"/>
    </row>
    <row r="717" spans="1:1" ht="12.75" x14ac:dyDescent="0.2">
      <c r="A717" s="3"/>
    </row>
    <row r="718" spans="1:1" ht="12.75" x14ac:dyDescent="0.2">
      <c r="A718" s="3"/>
    </row>
    <row r="719" spans="1:1" ht="12.75" x14ac:dyDescent="0.2">
      <c r="A719" s="3"/>
    </row>
    <row r="720" spans="1:1" ht="12.75" x14ac:dyDescent="0.2">
      <c r="A720" s="3"/>
    </row>
    <row r="721" spans="1:1" ht="12.75" x14ac:dyDescent="0.2">
      <c r="A721" s="3"/>
    </row>
    <row r="722" spans="1:1" ht="12.75" x14ac:dyDescent="0.2">
      <c r="A722" s="3"/>
    </row>
    <row r="723" spans="1:1" ht="12.75" x14ac:dyDescent="0.2">
      <c r="A723" s="3"/>
    </row>
    <row r="724" spans="1:1" ht="12.75" x14ac:dyDescent="0.2">
      <c r="A724" s="3"/>
    </row>
    <row r="725" spans="1:1" ht="12.75" x14ac:dyDescent="0.2">
      <c r="A725" s="3"/>
    </row>
    <row r="726" spans="1:1" ht="12.75" x14ac:dyDescent="0.2">
      <c r="A726" s="3"/>
    </row>
    <row r="727" spans="1:1" ht="12.75" x14ac:dyDescent="0.2">
      <c r="A727" s="3"/>
    </row>
    <row r="728" spans="1:1" ht="12.75" x14ac:dyDescent="0.2">
      <c r="A728" s="3"/>
    </row>
    <row r="729" spans="1:1" ht="12.75" x14ac:dyDescent="0.2">
      <c r="A729" s="3"/>
    </row>
    <row r="730" spans="1:1" ht="12.75" x14ac:dyDescent="0.2">
      <c r="A730" s="3"/>
    </row>
    <row r="731" spans="1:1" ht="12.75" x14ac:dyDescent="0.2">
      <c r="A731" s="3"/>
    </row>
    <row r="732" spans="1:1" ht="12.75" x14ac:dyDescent="0.2">
      <c r="A732" s="3"/>
    </row>
    <row r="733" spans="1:1" ht="12.75" x14ac:dyDescent="0.2">
      <c r="A733" s="3"/>
    </row>
    <row r="734" spans="1:1" ht="12.75" x14ac:dyDescent="0.2">
      <c r="A734" s="3"/>
    </row>
    <row r="735" spans="1:1" ht="12.75" x14ac:dyDescent="0.2">
      <c r="A735" s="3"/>
    </row>
    <row r="736" spans="1:1" ht="12.75" x14ac:dyDescent="0.2">
      <c r="A736" s="3"/>
    </row>
    <row r="737" spans="1:1" ht="12.75" x14ac:dyDescent="0.2">
      <c r="A737" s="3"/>
    </row>
    <row r="738" spans="1:1" ht="12.75" x14ac:dyDescent="0.2">
      <c r="A738" s="3"/>
    </row>
    <row r="739" spans="1:1" ht="12.75" x14ac:dyDescent="0.2">
      <c r="A739" s="3"/>
    </row>
    <row r="740" spans="1:1" ht="12.75" x14ac:dyDescent="0.2">
      <c r="A740" s="3"/>
    </row>
    <row r="741" spans="1:1" ht="12.75" x14ac:dyDescent="0.2">
      <c r="A741" s="3"/>
    </row>
    <row r="742" spans="1:1" ht="12.75" x14ac:dyDescent="0.2">
      <c r="A742" s="3"/>
    </row>
    <row r="743" spans="1:1" ht="12.75" x14ac:dyDescent="0.2">
      <c r="A743" s="3"/>
    </row>
    <row r="744" spans="1:1" ht="12.75" x14ac:dyDescent="0.2">
      <c r="A744" s="3"/>
    </row>
    <row r="745" spans="1:1" ht="12.75" x14ac:dyDescent="0.2">
      <c r="A745" s="3"/>
    </row>
    <row r="746" spans="1:1" ht="12.75" x14ac:dyDescent="0.2">
      <c r="A746" s="3"/>
    </row>
    <row r="747" spans="1:1" ht="12.75" x14ac:dyDescent="0.2">
      <c r="A747" s="3"/>
    </row>
    <row r="748" spans="1:1" ht="12.75" x14ac:dyDescent="0.2">
      <c r="A748" s="3"/>
    </row>
    <row r="749" spans="1:1" ht="12.75" x14ac:dyDescent="0.2">
      <c r="A749" s="3"/>
    </row>
    <row r="750" spans="1:1" ht="12.75" x14ac:dyDescent="0.2">
      <c r="A750" s="3"/>
    </row>
    <row r="751" spans="1:1" ht="12.75" x14ac:dyDescent="0.2">
      <c r="A751" s="3"/>
    </row>
    <row r="752" spans="1:1" ht="12.75" x14ac:dyDescent="0.2">
      <c r="A752" s="3"/>
    </row>
    <row r="753" spans="1:1" ht="12.75" x14ac:dyDescent="0.2">
      <c r="A753" s="3"/>
    </row>
    <row r="754" spans="1:1" ht="12.75" x14ac:dyDescent="0.2">
      <c r="A754" s="3"/>
    </row>
    <row r="755" spans="1:1" ht="12.75" x14ac:dyDescent="0.2">
      <c r="A755" s="3"/>
    </row>
    <row r="756" spans="1:1" ht="12.75" x14ac:dyDescent="0.2">
      <c r="A756" s="3"/>
    </row>
    <row r="757" spans="1:1" ht="12.75" x14ac:dyDescent="0.2">
      <c r="A757" s="3"/>
    </row>
    <row r="758" spans="1:1" ht="12.75" x14ac:dyDescent="0.2">
      <c r="A758" s="3"/>
    </row>
    <row r="759" spans="1:1" ht="12.75" x14ac:dyDescent="0.2">
      <c r="A759" s="3"/>
    </row>
    <row r="760" spans="1:1" ht="12.75" x14ac:dyDescent="0.2">
      <c r="A760" s="3"/>
    </row>
    <row r="761" spans="1:1" ht="12.75" x14ac:dyDescent="0.2">
      <c r="A761" s="3"/>
    </row>
    <row r="762" spans="1:1" ht="12.75" x14ac:dyDescent="0.2">
      <c r="A762" s="3"/>
    </row>
    <row r="763" spans="1:1" ht="12.75" x14ac:dyDescent="0.2">
      <c r="A763" s="3"/>
    </row>
    <row r="764" spans="1:1" ht="12.75" x14ac:dyDescent="0.2">
      <c r="A764" s="3"/>
    </row>
    <row r="765" spans="1:1" ht="12.75" x14ac:dyDescent="0.2">
      <c r="A765" s="3"/>
    </row>
    <row r="766" spans="1:1" ht="12.75" x14ac:dyDescent="0.2">
      <c r="A766" s="3"/>
    </row>
    <row r="767" spans="1:1" ht="12.75" x14ac:dyDescent="0.2">
      <c r="A767" s="3"/>
    </row>
    <row r="768" spans="1:1" ht="12.75" x14ac:dyDescent="0.2">
      <c r="A768" s="3"/>
    </row>
    <row r="769" spans="1:1" ht="12.75" x14ac:dyDescent="0.2">
      <c r="A769" s="3"/>
    </row>
    <row r="770" spans="1:1" ht="12.75" x14ac:dyDescent="0.2">
      <c r="A770" s="3"/>
    </row>
    <row r="771" spans="1:1" ht="12.75" x14ac:dyDescent="0.2">
      <c r="A771" s="3"/>
    </row>
    <row r="772" spans="1:1" ht="12.75" x14ac:dyDescent="0.2">
      <c r="A772" s="3"/>
    </row>
    <row r="773" spans="1:1" ht="12.75" x14ac:dyDescent="0.2">
      <c r="A773" s="3"/>
    </row>
    <row r="774" spans="1:1" ht="12.75" x14ac:dyDescent="0.2">
      <c r="A774" s="3"/>
    </row>
    <row r="775" spans="1:1" ht="12.75" x14ac:dyDescent="0.2">
      <c r="A775" s="3"/>
    </row>
    <row r="776" spans="1:1" ht="12.75" x14ac:dyDescent="0.2">
      <c r="A776" s="3"/>
    </row>
    <row r="777" spans="1:1" ht="12.75" x14ac:dyDescent="0.2">
      <c r="A777" s="3"/>
    </row>
    <row r="778" spans="1:1" ht="12.75" x14ac:dyDescent="0.2">
      <c r="A778" s="3"/>
    </row>
    <row r="779" spans="1:1" ht="12.75" x14ac:dyDescent="0.2">
      <c r="A779" s="3"/>
    </row>
    <row r="780" spans="1:1" ht="12.75" x14ac:dyDescent="0.2">
      <c r="A780" s="3"/>
    </row>
    <row r="781" spans="1:1" ht="12.75" x14ac:dyDescent="0.2">
      <c r="A781" s="3"/>
    </row>
    <row r="782" spans="1:1" ht="12.75" x14ac:dyDescent="0.2">
      <c r="A782" s="3"/>
    </row>
    <row r="783" spans="1:1" ht="12.75" x14ac:dyDescent="0.2">
      <c r="A783" s="3"/>
    </row>
    <row r="784" spans="1:1" ht="12.75" x14ac:dyDescent="0.2">
      <c r="A784" s="3"/>
    </row>
    <row r="785" spans="1:1" ht="12.75" x14ac:dyDescent="0.2">
      <c r="A785" s="3"/>
    </row>
    <row r="786" spans="1:1" ht="12.75" x14ac:dyDescent="0.2">
      <c r="A786" s="3"/>
    </row>
    <row r="787" spans="1:1" ht="12.75" x14ac:dyDescent="0.2">
      <c r="A787" s="3"/>
    </row>
    <row r="788" spans="1:1" ht="12.75" x14ac:dyDescent="0.2">
      <c r="A788" s="3"/>
    </row>
    <row r="789" spans="1:1" ht="12.75" x14ac:dyDescent="0.2">
      <c r="A789" s="3"/>
    </row>
    <row r="790" spans="1:1" ht="12.75" x14ac:dyDescent="0.2">
      <c r="A790" s="3"/>
    </row>
    <row r="791" spans="1:1" ht="12.75" x14ac:dyDescent="0.2">
      <c r="A791" s="3"/>
    </row>
    <row r="792" spans="1:1" ht="12.75" x14ac:dyDescent="0.2">
      <c r="A792" s="3"/>
    </row>
    <row r="793" spans="1:1" ht="12.75" x14ac:dyDescent="0.2">
      <c r="A793" s="3"/>
    </row>
    <row r="794" spans="1:1" ht="12.75" x14ac:dyDescent="0.2">
      <c r="A794" s="3"/>
    </row>
    <row r="795" spans="1:1" ht="12.75" x14ac:dyDescent="0.2">
      <c r="A795" s="3"/>
    </row>
    <row r="796" spans="1:1" ht="12.75" x14ac:dyDescent="0.2">
      <c r="A796" s="3"/>
    </row>
    <row r="797" spans="1:1" ht="12.75" x14ac:dyDescent="0.2">
      <c r="A797" s="3"/>
    </row>
    <row r="798" spans="1:1" ht="12.75" x14ac:dyDescent="0.2">
      <c r="A798" s="3"/>
    </row>
    <row r="799" spans="1:1" ht="12.75" x14ac:dyDescent="0.2">
      <c r="A799" s="3"/>
    </row>
    <row r="800" spans="1:1" ht="12.75" x14ac:dyDescent="0.2">
      <c r="A800" s="3"/>
    </row>
    <row r="801" spans="1:1" ht="12.75" x14ac:dyDescent="0.2">
      <c r="A801" s="3"/>
    </row>
    <row r="802" spans="1:1" ht="12.75" x14ac:dyDescent="0.2">
      <c r="A802" s="3"/>
    </row>
    <row r="803" spans="1:1" ht="12.75" x14ac:dyDescent="0.2">
      <c r="A803" s="3"/>
    </row>
    <row r="804" spans="1:1" ht="12.75" x14ac:dyDescent="0.2">
      <c r="A804" s="3"/>
    </row>
    <row r="805" spans="1:1" ht="12.75" x14ac:dyDescent="0.2">
      <c r="A805" s="3"/>
    </row>
    <row r="806" spans="1:1" ht="12.75" x14ac:dyDescent="0.2">
      <c r="A806" s="3"/>
    </row>
    <row r="807" spans="1:1" ht="12.75" x14ac:dyDescent="0.2">
      <c r="A807" s="3"/>
    </row>
    <row r="808" spans="1:1" ht="12.75" x14ac:dyDescent="0.2">
      <c r="A808" s="3"/>
    </row>
    <row r="809" spans="1:1" ht="12.75" x14ac:dyDescent="0.2">
      <c r="A809" s="3"/>
    </row>
    <row r="810" spans="1:1" ht="12.75" x14ac:dyDescent="0.2">
      <c r="A810" s="3"/>
    </row>
    <row r="811" spans="1:1" ht="12.75" x14ac:dyDescent="0.2">
      <c r="A811" s="3"/>
    </row>
    <row r="812" spans="1:1" ht="12.75" x14ac:dyDescent="0.2">
      <c r="A812" s="3"/>
    </row>
    <row r="813" spans="1:1" ht="12.75" x14ac:dyDescent="0.2">
      <c r="A813" s="3"/>
    </row>
    <row r="814" spans="1:1" ht="12.75" x14ac:dyDescent="0.2">
      <c r="A814" s="3"/>
    </row>
    <row r="815" spans="1:1" ht="12.75" x14ac:dyDescent="0.2">
      <c r="A815" s="3"/>
    </row>
    <row r="816" spans="1:1" ht="12.75" x14ac:dyDescent="0.2">
      <c r="A816" s="3"/>
    </row>
    <row r="817" spans="1:1" ht="12.75" x14ac:dyDescent="0.2">
      <c r="A817" s="3"/>
    </row>
    <row r="818" spans="1:1" ht="12.75" x14ac:dyDescent="0.2">
      <c r="A818" s="3"/>
    </row>
    <row r="819" spans="1:1" ht="12.75" x14ac:dyDescent="0.2">
      <c r="A819" s="3"/>
    </row>
    <row r="820" spans="1:1" ht="12.75" x14ac:dyDescent="0.2">
      <c r="A820" s="3"/>
    </row>
    <row r="821" spans="1:1" ht="12.75" x14ac:dyDescent="0.2">
      <c r="A821" s="3"/>
    </row>
    <row r="822" spans="1:1" ht="12.75" x14ac:dyDescent="0.2">
      <c r="A822" s="3"/>
    </row>
    <row r="823" spans="1:1" ht="12.75" x14ac:dyDescent="0.2">
      <c r="A823" s="3"/>
    </row>
    <row r="824" spans="1:1" ht="12.75" x14ac:dyDescent="0.2">
      <c r="A824" s="3"/>
    </row>
    <row r="825" spans="1:1" ht="12.75" x14ac:dyDescent="0.2">
      <c r="A825" s="3"/>
    </row>
    <row r="826" spans="1:1" ht="12.75" x14ac:dyDescent="0.2">
      <c r="A826" s="3"/>
    </row>
    <row r="827" spans="1:1" ht="12.75" x14ac:dyDescent="0.2">
      <c r="A827" s="3"/>
    </row>
    <row r="828" spans="1:1" ht="12.75" x14ac:dyDescent="0.2">
      <c r="A828" s="3"/>
    </row>
    <row r="829" spans="1:1" ht="12.75" x14ac:dyDescent="0.2">
      <c r="A829" s="3"/>
    </row>
    <row r="830" spans="1:1" ht="12.75" x14ac:dyDescent="0.2">
      <c r="A830" s="3"/>
    </row>
    <row r="831" spans="1:1" ht="12.75" x14ac:dyDescent="0.2">
      <c r="A831" s="3"/>
    </row>
    <row r="832" spans="1:1" ht="12.75" x14ac:dyDescent="0.2">
      <c r="A832" s="3"/>
    </row>
    <row r="833" spans="1:1" ht="12.75" x14ac:dyDescent="0.2">
      <c r="A833" s="3"/>
    </row>
    <row r="834" spans="1:1" ht="12.75" x14ac:dyDescent="0.2">
      <c r="A834" s="3"/>
    </row>
    <row r="835" spans="1:1" ht="12.75" x14ac:dyDescent="0.2">
      <c r="A835" s="3"/>
    </row>
    <row r="836" spans="1:1" ht="12.75" x14ac:dyDescent="0.2">
      <c r="A836" s="3"/>
    </row>
    <row r="837" spans="1:1" ht="12.75" x14ac:dyDescent="0.2">
      <c r="A837" s="3"/>
    </row>
    <row r="838" spans="1:1" ht="12.75" x14ac:dyDescent="0.2">
      <c r="A838" s="3"/>
    </row>
    <row r="839" spans="1:1" ht="12.75" x14ac:dyDescent="0.2">
      <c r="A839" s="3"/>
    </row>
    <row r="840" spans="1:1" ht="12.75" x14ac:dyDescent="0.2">
      <c r="A840" s="3"/>
    </row>
    <row r="841" spans="1:1" ht="12.75" x14ac:dyDescent="0.2">
      <c r="A841" s="3"/>
    </row>
    <row r="842" spans="1:1" ht="12.75" x14ac:dyDescent="0.2">
      <c r="A842" s="3"/>
    </row>
    <row r="843" spans="1:1" ht="12.75" x14ac:dyDescent="0.2">
      <c r="A843" s="3"/>
    </row>
    <row r="844" spans="1:1" ht="12.75" x14ac:dyDescent="0.2">
      <c r="A844" s="3"/>
    </row>
    <row r="845" spans="1:1" ht="12.75" x14ac:dyDescent="0.2">
      <c r="A845" s="3"/>
    </row>
    <row r="846" spans="1:1" ht="12.75" x14ac:dyDescent="0.2">
      <c r="A846" s="3"/>
    </row>
    <row r="847" spans="1:1" ht="12.75" x14ac:dyDescent="0.2">
      <c r="A847" s="3"/>
    </row>
    <row r="848" spans="1:1" ht="12.75" x14ac:dyDescent="0.2">
      <c r="A848" s="3"/>
    </row>
    <row r="849" spans="1:1" ht="12.75" x14ac:dyDescent="0.2">
      <c r="A849" s="3"/>
    </row>
    <row r="850" spans="1:1" ht="12.75" x14ac:dyDescent="0.2">
      <c r="A850" s="3"/>
    </row>
    <row r="851" spans="1:1" ht="12.75" x14ac:dyDescent="0.2">
      <c r="A851" s="3"/>
    </row>
    <row r="852" spans="1:1" ht="12.75" x14ac:dyDescent="0.2">
      <c r="A852" s="3"/>
    </row>
    <row r="853" spans="1:1" ht="12.75" x14ac:dyDescent="0.2">
      <c r="A853" s="3"/>
    </row>
    <row r="854" spans="1:1" ht="12.75" x14ac:dyDescent="0.2">
      <c r="A854" s="3"/>
    </row>
    <row r="855" spans="1:1" ht="12.75" x14ac:dyDescent="0.2">
      <c r="A855" s="3"/>
    </row>
    <row r="856" spans="1:1" ht="12.75" x14ac:dyDescent="0.2">
      <c r="A856" s="3"/>
    </row>
    <row r="857" spans="1:1" ht="12.75" x14ac:dyDescent="0.2">
      <c r="A857" s="3"/>
    </row>
    <row r="858" spans="1:1" ht="12.75" x14ac:dyDescent="0.2">
      <c r="A858" s="3"/>
    </row>
    <row r="859" spans="1:1" ht="12.75" x14ac:dyDescent="0.2">
      <c r="A859" s="3"/>
    </row>
    <row r="860" spans="1:1" ht="12.75" x14ac:dyDescent="0.2">
      <c r="A860" s="3"/>
    </row>
    <row r="861" spans="1:1" ht="12.75" x14ac:dyDescent="0.2">
      <c r="A861" s="3"/>
    </row>
    <row r="862" spans="1:1" ht="12.75" x14ac:dyDescent="0.2">
      <c r="A862" s="3"/>
    </row>
    <row r="863" spans="1:1" ht="12.75" x14ac:dyDescent="0.2">
      <c r="A863" s="3"/>
    </row>
    <row r="864" spans="1:1" ht="12.75" x14ac:dyDescent="0.2">
      <c r="A864" s="3"/>
    </row>
    <row r="865" spans="1:1" ht="12.75" x14ac:dyDescent="0.2">
      <c r="A865" s="3"/>
    </row>
    <row r="866" spans="1:1" ht="12.75" x14ac:dyDescent="0.2">
      <c r="A866" s="3"/>
    </row>
    <row r="867" spans="1:1" ht="12.75" x14ac:dyDescent="0.2">
      <c r="A867" s="3"/>
    </row>
    <row r="868" spans="1:1" ht="12.75" x14ac:dyDescent="0.2">
      <c r="A868" s="3"/>
    </row>
    <row r="869" spans="1:1" ht="12.75" x14ac:dyDescent="0.2">
      <c r="A869" s="3"/>
    </row>
    <row r="870" spans="1:1" ht="12.75" x14ac:dyDescent="0.2">
      <c r="A870" s="3"/>
    </row>
    <row r="871" spans="1:1" ht="12.75" x14ac:dyDescent="0.2">
      <c r="A871" s="3"/>
    </row>
    <row r="872" spans="1:1" ht="12.75" x14ac:dyDescent="0.2">
      <c r="A872" s="3"/>
    </row>
    <row r="873" spans="1:1" ht="12.75" x14ac:dyDescent="0.2">
      <c r="A873" s="3"/>
    </row>
    <row r="874" spans="1:1" ht="12.75" x14ac:dyDescent="0.2">
      <c r="A874" s="3"/>
    </row>
    <row r="875" spans="1:1" ht="12.75" x14ac:dyDescent="0.2">
      <c r="A875" s="3"/>
    </row>
    <row r="876" spans="1:1" ht="12.75" x14ac:dyDescent="0.2">
      <c r="A876" s="3"/>
    </row>
    <row r="877" spans="1:1" ht="12.75" x14ac:dyDescent="0.2">
      <c r="A877" s="3"/>
    </row>
    <row r="878" spans="1:1" ht="12.75" x14ac:dyDescent="0.2">
      <c r="A878" s="3"/>
    </row>
    <row r="879" spans="1:1" ht="12.75" x14ac:dyDescent="0.2">
      <c r="A879" s="3"/>
    </row>
    <row r="880" spans="1:1" ht="12.75" x14ac:dyDescent="0.2">
      <c r="A880" s="3"/>
    </row>
    <row r="881" spans="1:1" ht="12.75" x14ac:dyDescent="0.2">
      <c r="A881" s="3"/>
    </row>
    <row r="882" spans="1:1" ht="12.75" x14ac:dyDescent="0.2">
      <c r="A882" s="3"/>
    </row>
    <row r="883" spans="1:1" ht="12.75" x14ac:dyDescent="0.2">
      <c r="A883" s="3"/>
    </row>
    <row r="884" spans="1:1" ht="12.75" x14ac:dyDescent="0.2">
      <c r="A884" s="3"/>
    </row>
    <row r="885" spans="1:1" ht="12.75" x14ac:dyDescent="0.2">
      <c r="A885" s="3"/>
    </row>
    <row r="886" spans="1:1" ht="12.75" x14ac:dyDescent="0.2">
      <c r="A886" s="3"/>
    </row>
    <row r="887" spans="1:1" ht="12.75" x14ac:dyDescent="0.2">
      <c r="A887" s="3"/>
    </row>
    <row r="888" spans="1:1" ht="12.75" x14ac:dyDescent="0.2">
      <c r="A888" s="3"/>
    </row>
    <row r="889" spans="1:1" ht="12.75" x14ac:dyDescent="0.2">
      <c r="A889" s="3"/>
    </row>
    <row r="890" spans="1:1" ht="12.75" x14ac:dyDescent="0.2">
      <c r="A890" s="3"/>
    </row>
    <row r="891" spans="1:1" ht="12.75" x14ac:dyDescent="0.2">
      <c r="A891" s="3"/>
    </row>
    <row r="892" spans="1:1" ht="12.75" x14ac:dyDescent="0.2">
      <c r="A892" s="3"/>
    </row>
    <row r="893" spans="1:1" ht="12.75" x14ac:dyDescent="0.2">
      <c r="A893" s="3"/>
    </row>
    <row r="894" spans="1:1" ht="12.75" x14ac:dyDescent="0.2">
      <c r="A894" s="3"/>
    </row>
    <row r="895" spans="1:1" ht="12.75" x14ac:dyDescent="0.2">
      <c r="A895" s="3"/>
    </row>
    <row r="896" spans="1:1" ht="12.75" x14ac:dyDescent="0.2">
      <c r="A896" s="3"/>
    </row>
    <row r="897" spans="1:1" ht="12.75" x14ac:dyDescent="0.2">
      <c r="A897" s="3"/>
    </row>
    <row r="898" spans="1:1" ht="12.75" x14ac:dyDescent="0.2">
      <c r="A898" s="3"/>
    </row>
    <row r="899" spans="1:1" ht="12.75" x14ac:dyDescent="0.2">
      <c r="A899" s="3"/>
    </row>
    <row r="900" spans="1:1" ht="12.75" x14ac:dyDescent="0.2">
      <c r="A900" s="3"/>
    </row>
    <row r="901" spans="1:1" ht="12.75" x14ac:dyDescent="0.2">
      <c r="A901" s="3"/>
    </row>
    <row r="902" spans="1:1" ht="12.75" x14ac:dyDescent="0.2">
      <c r="A902" s="3"/>
    </row>
    <row r="903" spans="1:1" ht="12.75" x14ac:dyDescent="0.2">
      <c r="A903" s="3"/>
    </row>
    <row r="904" spans="1:1" ht="12.75" x14ac:dyDescent="0.2">
      <c r="A904" s="3"/>
    </row>
    <row r="905" spans="1:1" ht="12.75" x14ac:dyDescent="0.2">
      <c r="A905" s="3"/>
    </row>
    <row r="906" spans="1:1" ht="12.75" x14ac:dyDescent="0.2">
      <c r="A906" s="3"/>
    </row>
    <row r="907" spans="1:1" ht="12.75" x14ac:dyDescent="0.2">
      <c r="A907" s="3"/>
    </row>
    <row r="908" spans="1:1" ht="12.75" x14ac:dyDescent="0.2">
      <c r="A908" s="3"/>
    </row>
    <row r="909" spans="1:1" ht="12.75" x14ac:dyDescent="0.2">
      <c r="A909" s="3"/>
    </row>
    <row r="910" spans="1:1" ht="12.75" x14ac:dyDescent="0.2">
      <c r="A910" s="3"/>
    </row>
    <row r="911" spans="1:1" ht="12.75" x14ac:dyDescent="0.2">
      <c r="A911" s="3"/>
    </row>
    <row r="912" spans="1:1" ht="12.75" x14ac:dyDescent="0.2">
      <c r="A912" s="3"/>
    </row>
    <row r="913" spans="1:1" ht="12.75" x14ac:dyDescent="0.2">
      <c r="A913" s="3"/>
    </row>
    <row r="914" spans="1:1" ht="12.75" x14ac:dyDescent="0.2">
      <c r="A914" s="3"/>
    </row>
    <row r="915" spans="1:1" ht="12.75" x14ac:dyDescent="0.2">
      <c r="A915" s="3"/>
    </row>
    <row r="916" spans="1:1" ht="12.75" x14ac:dyDescent="0.2">
      <c r="A916" s="3"/>
    </row>
    <row r="917" spans="1:1" ht="12.75" x14ac:dyDescent="0.2">
      <c r="A917" s="3"/>
    </row>
    <row r="918" spans="1:1" ht="12.75" x14ac:dyDescent="0.2">
      <c r="A918" s="3"/>
    </row>
    <row r="919" spans="1:1" ht="12.75" x14ac:dyDescent="0.2">
      <c r="A919" s="3"/>
    </row>
    <row r="920" spans="1:1" ht="12.75" x14ac:dyDescent="0.2">
      <c r="A920" s="3"/>
    </row>
    <row r="921" spans="1:1" ht="12.75" x14ac:dyDescent="0.2">
      <c r="A921" s="3"/>
    </row>
    <row r="922" spans="1:1" ht="12.75" x14ac:dyDescent="0.2">
      <c r="A922" s="3"/>
    </row>
    <row r="923" spans="1:1" ht="12.75" x14ac:dyDescent="0.2">
      <c r="A923" s="3"/>
    </row>
    <row r="924" spans="1:1" ht="12.75" x14ac:dyDescent="0.2">
      <c r="A924" s="3"/>
    </row>
    <row r="925" spans="1:1" ht="12.75" x14ac:dyDescent="0.2">
      <c r="A925" s="3"/>
    </row>
    <row r="926" spans="1:1" ht="12.75" x14ac:dyDescent="0.2">
      <c r="A926" s="3"/>
    </row>
    <row r="927" spans="1:1" ht="12.75" x14ac:dyDescent="0.2">
      <c r="A927" s="3"/>
    </row>
    <row r="928" spans="1:1" ht="12.75" x14ac:dyDescent="0.2">
      <c r="A928" s="3"/>
    </row>
    <row r="929" spans="1:1" ht="12.75" x14ac:dyDescent="0.2">
      <c r="A929" s="3"/>
    </row>
    <row r="930" spans="1:1" ht="12.75" x14ac:dyDescent="0.2">
      <c r="A930" s="3"/>
    </row>
    <row r="931" spans="1:1" ht="12.75" x14ac:dyDescent="0.2">
      <c r="A931" s="3"/>
    </row>
    <row r="932" spans="1:1" ht="12.75" x14ac:dyDescent="0.2">
      <c r="A932" s="3"/>
    </row>
    <row r="933" spans="1:1" ht="12.75" x14ac:dyDescent="0.2">
      <c r="A933" s="3"/>
    </row>
    <row r="934" spans="1:1" ht="12.75" x14ac:dyDescent="0.2">
      <c r="A934" s="3"/>
    </row>
    <row r="935" spans="1:1" ht="12.75" x14ac:dyDescent="0.2">
      <c r="A935" s="3"/>
    </row>
    <row r="936" spans="1:1" ht="12.75" x14ac:dyDescent="0.2">
      <c r="A936" s="3"/>
    </row>
    <row r="937" spans="1:1" ht="12.75" x14ac:dyDescent="0.2">
      <c r="A937" s="3"/>
    </row>
    <row r="938" spans="1:1" ht="12.75" x14ac:dyDescent="0.2">
      <c r="A938" s="3"/>
    </row>
    <row r="939" spans="1:1" ht="12.75" x14ac:dyDescent="0.2">
      <c r="A939" s="3"/>
    </row>
    <row r="940" spans="1:1" ht="12.75" x14ac:dyDescent="0.2">
      <c r="A940" s="3"/>
    </row>
    <row r="941" spans="1:1" ht="12.75" x14ac:dyDescent="0.2">
      <c r="A941" s="3"/>
    </row>
    <row r="942" spans="1:1" ht="12.75" x14ac:dyDescent="0.2">
      <c r="A942" s="3"/>
    </row>
    <row r="943" spans="1:1" ht="12.75" x14ac:dyDescent="0.2">
      <c r="A943" s="3"/>
    </row>
    <row r="944" spans="1:1" ht="12.75" x14ac:dyDescent="0.2">
      <c r="A944" s="3"/>
    </row>
    <row r="945" spans="1:1" ht="12.75" x14ac:dyDescent="0.2">
      <c r="A945" s="3"/>
    </row>
    <row r="946" spans="1:1" ht="12.75" x14ac:dyDescent="0.2">
      <c r="A946" s="3"/>
    </row>
    <row r="947" spans="1:1" ht="12.75" x14ac:dyDescent="0.2">
      <c r="A947" s="3"/>
    </row>
    <row r="948" spans="1:1" ht="12.75" x14ac:dyDescent="0.2">
      <c r="A948" s="3"/>
    </row>
    <row r="949" spans="1:1" ht="12.75" x14ac:dyDescent="0.2">
      <c r="A949" s="3"/>
    </row>
    <row r="950" spans="1:1" ht="12.75" x14ac:dyDescent="0.2">
      <c r="A950" s="3"/>
    </row>
    <row r="951" spans="1:1" ht="12.75" x14ac:dyDescent="0.2">
      <c r="A951" s="3"/>
    </row>
    <row r="952" spans="1:1" ht="12.75" x14ac:dyDescent="0.2">
      <c r="A952" s="3"/>
    </row>
    <row r="953" spans="1:1" ht="12.75" x14ac:dyDescent="0.2">
      <c r="A953" s="3"/>
    </row>
    <row r="954" spans="1:1" ht="12.75" x14ac:dyDescent="0.2">
      <c r="A954" s="3"/>
    </row>
    <row r="955" spans="1:1" ht="12.75" x14ac:dyDescent="0.2">
      <c r="A955" s="3"/>
    </row>
    <row r="956" spans="1:1" ht="12.75" x14ac:dyDescent="0.2">
      <c r="A956" s="3"/>
    </row>
    <row r="957" spans="1:1" ht="12.75" x14ac:dyDescent="0.2">
      <c r="A957" s="3"/>
    </row>
    <row r="958" spans="1:1" ht="12.75" x14ac:dyDescent="0.2">
      <c r="A958" s="3"/>
    </row>
    <row r="959" spans="1:1" ht="12.75" x14ac:dyDescent="0.2">
      <c r="A959" s="3"/>
    </row>
    <row r="960" spans="1:1" ht="12.75" x14ac:dyDescent="0.2">
      <c r="A960" s="3"/>
    </row>
    <row r="961" spans="1:1" ht="12.75" x14ac:dyDescent="0.2">
      <c r="A961" s="3"/>
    </row>
    <row r="962" spans="1:1" ht="12.75" x14ac:dyDescent="0.2"/>
    <row r="963" spans="1:1" ht="12.75" x14ac:dyDescent="0.2"/>
    <row r="964" spans="1:1" ht="12.75" x14ac:dyDescent="0.2"/>
    <row r="965" spans="1:1" ht="12.75" x14ac:dyDescent="0.2"/>
    <row r="966" spans="1:1" ht="12.75" x14ac:dyDescent="0.2"/>
    <row r="967" spans="1:1" ht="12.75" x14ac:dyDescent="0.2"/>
    <row r="968" spans="1:1" ht="12.75" x14ac:dyDescent="0.2"/>
    <row r="969" spans="1:1" ht="12.75" x14ac:dyDescent="0.2"/>
    <row r="970" spans="1:1" ht="12.75" x14ac:dyDescent="0.2"/>
    <row r="971" spans="1:1" ht="12.75" x14ac:dyDescent="0.2"/>
    <row r="972" spans="1:1" ht="12.75" x14ac:dyDescent="0.2"/>
    <row r="973" spans="1:1" ht="12.75" x14ac:dyDescent="0.2"/>
    <row r="974" spans="1:1" ht="12.75" x14ac:dyDescent="0.2"/>
    <row r="975" spans="1:1" ht="12.75" x14ac:dyDescent="0.2"/>
    <row r="976" spans="1:1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</sheetData>
  <sheetProtection algorithmName="SHA-512" hashValue="GJbR9W8eyCOIAwIWh1OtMuEulTggnl2Jxl739NUiw3LTa0bd9wYpYOLGxB8wS68ZL/cK+QNDyoeQt5MP1LXiUA==" saltValue="qA9mXVhhtJcGAWXac4UGlw==" spinCount="100000" sheet="1" objects="1" scenarios="1"/>
  <mergeCells count="18">
    <mergeCell ref="A7:C7"/>
    <mergeCell ref="A2:C2"/>
    <mergeCell ref="A3:C3"/>
    <mergeCell ref="A4:C4"/>
    <mergeCell ref="A5:C5"/>
    <mergeCell ref="A6:C6"/>
    <mergeCell ref="A8:C8"/>
    <mergeCell ref="A9:C9"/>
    <mergeCell ref="A11:B11"/>
    <mergeCell ref="G11:H11"/>
    <mergeCell ref="B29:C29"/>
    <mergeCell ref="I29:J29"/>
    <mergeCell ref="A32:B32"/>
    <mergeCell ref="B33:C33"/>
    <mergeCell ref="B34:C34"/>
    <mergeCell ref="B35:C35"/>
    <mergeCell ref="D34:G34"/>
    <mergeCell ref="H34:H35"/>
  </mergeCells>
  <dataValidations count="1">
    <dataValidation type="custom" allowBlank="1" showDropDown="1" sqref="A13:D25 G13:J25" xr:uid="{A1913D81-AD44-4BEE-A476-1BC8B2431B1A}">
      <formula1>AND(ISNUMBER(A13),(NOT(OR(NOT(ISERROR(DATEVALUE(A13))), AND(ISNUMBER(A13), LEFT(CELL("format", A13))="D")))))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D1897-00A4-4BDB-B4CF-774338327A2C}">
  <sheetPr>
    <outlinePr summaryBelow="0" summaryRight="0"/>
  </sheetPr>
  <dimension ref="A1:K987"/>
  <sheetViews>
    <sheetView showGridLines="0" tabSelected="1" workbookViewId="0">
      <selection activeCell="I8" sqref="I8"/>
    </sheetView>
  </sheetViews>
  <sheetFormatPr defaultColWidth="12.5703125" defaultRowHeight="15.75" customHeight="1" x14ac:dyDescent="0.2"/>
  <cols>
    <col min="1" max="4" width="20.7109375" style="2" customWidth="1"/>
    <col min="5" max="5" width="0.7109375" style="2" customWidth="1"/>
    <col min="6" max="6" width="4.28515625" style="2" customWidth="1"/>
    <col min="7" max="11" width="20.7109375" style="2" customWidth="1"/>
    <col min="12" max="16384" width="12.5703125" style="2"/>
  </cols>
  <sheetData>
    <row r="1" spans="1:11" s="11" customFormat="1" ht="20.100000000000001" customHeight="1" x14ac:dyDescent="0.2">
      <c r="A1" s="55" t="s">
        <v>0</v>
      </c>
      <c r="B1" s="56"/>
      <c r="C1" s="56"/>
      <c r="D1" s="57" t="s">
        <v>1</v>
      </c>
    </row>
    <row r="2" spans="1:11" s="11" customFormat="1" ht="20.100000000000001" customHeight="1" x14ac:dyDescent="0.2">
      <c r="A2" s="84" t="s">
        <v>17</v>
      </c>
      <c r="B2" s="85"/>
      <c r="C2" s="85"/>
      <c r="D2" s="70">
        <v>900000</v>
      </c>
      <c r="E2" s="12"/>
      <c r="F2" s="10" t="s">
        <v>22</v>
      </c>
      <c r="G2" s="16"/>
      <c r="H2" s="16"/>
    </row>
    <row r="3" spans="1:11" s="11" customFormat="1" ht="20.100000000000001" customHeight="1" x14ac:dyDescent="0.2">
      <c r="A3" s="84" t="s">
        <v>18</v>
      </c>
      <c r="B3" s="85"/>
      <c r="C3" s="85"/>
      <c r="D3" s="59">
        <f>D2*(1+D9)*(1+D10)*(1+D11)</f>
        <v>1031846.4</v>
      </c>
      <c r="E3" s="12"/>
      <c r="F3" s="12"/>
      <c r="G3" s="10"/>
      <c r="H3" s="12"/>
      <c r="I3" s="12"/>
    </row>
    <row r="4" spans="1:11" s="11" customFormat="1" ht="20.100000000000001" customHeight="1" x14ac:dyDescent="0.2">
      <c r="A4" s="84" t="s">
        <v>3</v>
      </c>
      <c r="B4" s="85"/>
      <c r="C4" s="85"/>
      <c r="D4" s="59">
        <f>PMT(D7/12,D6,0,-D3)</f>
        <v>23024.062923674464</v>
      </c>
      <c r="E4" s="12"/>
      <c r="F4" s="12"/>
      <c r="G4" s="12"/>
      <c r="H4" s="12"/>
      <c r="I4" s="12"/>
    </row>
    <row r="5" spans="1:11" s="11" customFormat="1" ht="20.100000000000001" customHeight="1" x14ac:dyDescent="0.2">
      <c r="A5" s="84" t="s">
        <v>4</v>
      </c>
      <c r="B5" s="85"/>
      <c r="C5" s="85"/>
      <c r="D5" s="60">
        <f>PMT($D$8/12,36,-$D$2)</f>
        <v>37470.765348610294</v>
      </c>
      <c r="E5" s="12"/>
      <c r="F5" s="12"/>
      <c r="G5" s="12"/>
      <c r="H5" s="12"/>
      <c r="I5" s="12"/>
    </row>
    <row r="6" spans="1:11" s="11" customFormat="1" ht="20.100000000000001" customHeight="1" x14ac:dyDescent="0.2">
      <c r="A6" s="84" t="s">
        <v>5</v>
      </c>
      <c r="B6" s="85"/>
      <c r="C6" s="85"/>
      <c r="D6" s="61">
        <v>36</v>
      </c>
      <c r="E6" s="12"/>
      <c r="F6" s="12" t="s">
        <v>23</v>
      </c>
      <c r="G6" s="12"/>
      <c r="H6" s="12"/>
      <c r="I6" s="12"/>
    </row>
    <row r="7" spans="1:11" s="11" customFormat="1" ht="20.100000000000001" customHeight="1" x14ac:dyDescent="0.2">
      <c r="A7" s="84" t="s">
        <v>6</v>
      </c>
      <c r="B7" s="85"/>
      <c r="C7" s="85"/>
      <c r="D7" s="62">
        <v>0.1457</v>
      </c>
      <c r="F7" s="12" t="s">
        <v>24</v>
      </c>
      <c r="G7" s="12"/>
      <c r="H7" s="12"/>
      <c r="I7" s="12"/>
    </row>
    <row r="8" spans="1:11" s="11" customFormat="1" ht="20.100000000000001" customHeight="1" x14ac:dyDescent="0.2">
      <c r="A8" s="84" t="s">
        <v>7</v>
      </c>
      <c r="B8" s="85"/>
      <c r="C8" s="85"/>
      <c r="D8" s="62">
        <v>0.28499999999999998</v>
      </c>
      <c r="F8" s="12" t="s">
        <v>25</v>
      </c>
      <c r="G8" s="12"/>
      <c r="H8" s="12"/>
      <c r="I8" s="12"/>
    </row>
    <row r="9" spans="1:11" s="11" customFormat="1" ht="20.100000000000001" customHeight="1" x14ac:dyDescent="0.2">
      <c r="A9" s="84" t="s">
        <v>19</v>
      </c>
      <c r="B9" s="85"/>
      <c r="C9" s="85"/>
      <c r="D9" s="62">
        <v>0.06</v>
      </c>
      <c r="F9" s="12" t="s">
        <v>26</v>
      </c>
      <c r="G9" s="12"/>
      <c r="H9" s="12"/>
      <c r="I9" s="12"/>
    </row>
    <row r="10" spans="1:11" s="11" customFormat="1" ht="20.100000000000001" customHeight="1" x14ac:dyDescent="0.2">
      <c r="A10" s="84" t="s">
        <v>20</v>
      </c>
      <c r="B10" s="85"/>
      <c r="C10" s="85"/>
      <c r="D10" s="62">
        <v>0.04</v>
      </c>
      <c r="F10" s="12" t="s">
        <v>26</v>
      </c>
      <c r="G10" s="12"/>
      <c r="H10" s="12"/>
      <c r="I10" s="12"/>
    </row>
    <row r="11" spans="1:11" s="11" customFormat="1" ht="20.100000000000001" customHeight="1" x14ac:dyDescent="0.2">
      <c r="A11" s="86" t="s">
        <v>21</v>
      </c>
      <c r="B11" s="87"/>
      <c r="C11" s="87"/>
      <c r="D11" s="63">
        <v>0.04</v>
      </c>
      <c r="F11" s="12" t="s">
        <v>26</v>
      </c>
      <c r="G11" s="12"/>
      <c r="H11" s="12"/>
      <c r="I11" s="12"/>
    </row>
    <row r="12" spans="1:11" ht="20.100000000000001" customHeight="1" x14ac:dyDescent="0.2">
      <c r="A12" s="1"/>
      <c r="C12" s="8"/>
    </row>
    <row r="13" spans="1:11" ht="20.100000000000001" customHeight="1" x14ac:dyDescent="0.2">
      <c r="A13" s="88" t="s">
        <v>27</v>
      </c>
      <c r="B13" s="88"/>
      <c r="C13" s="8"/>
      <c r="D13" s="4"/>
      <c r="G13" s="88" t="s">
        <v>28</v>
      </c>
      <c r="H13" s="88"/>
    </row>
    <row r="14" spans="1:11" s="5" customFormat="1" ht="37.5" customHeight="1" x14ac:dyDescent="0.2">
      <c r="A14" s="65" t="s">
        <v>9</v>
      </c>
      <c r="B14" s="66" t="s">
        <v>39</v>
      </c>
      <c r="C14" s="67" t="s">
        <v>40</v>
      </c>
      <c r="D14" s="68" t="s">
        <v>41</v>
      </c>
      <c r="G14" s="65" t="s">
        <v>9</v>
      </c>
      <c r="H14" s="66" t="s">
        <v>42</v>
      </c>
      <c r="I14" s="66" t="s">
        <v>43</v>
      </c>
      <c r="J14" s="66" t="s">
        <v>44</v>
      </c>
      <c r="K14" s="69" t="s">
        <v>45</v>
      </c>
    </row>
    <row r="15" spans="1:11" ht="20.100000000000001" customHeight="1" x14ac:dyDescent="0.2">
      <c r="A15" s="19">
        <v>1</v>
      </c>
      <c r="B15" s="15">
        <f>D4</f>
        <v>23024.062923674464</v>
      </c>
      <c r="C15" s="15">
        <v>0</v>
      </c>
      <c r="D15" s="15">
        <f>B15</f>
        <v>23024.062923674464</v>
      </c>
      <c r="G15" s="14">
        <v>1</v>
      </c>
      <c r="H15" s="15">
        <f>$D$2*($D$8/12)</f>
        <v>21374.999999999996</v>
      </c>
      <c r="I15" s="15">
        <f>J15 - H15</f>
        <v>16095.765348610297</v>
      </c>
      <c r="J15" s="15">
        <f t="shared" ref="J15:J50" si="0">$D$5</f>
        <v>37470.765348610294</v>
      </c>
      <c r="K15" s="15">
        <f>$D$2 - I15</f>
        <v>883904.23465138965</v>
      </c>
    </row>
    <row r="16" spans="1:11" ht="20.100000000000001" customHeight="1" x14ac:dyDescent="0.2">
      <c r="A16" s="20">
        <v>2</v>
      </c>
      <c r="B16" s="15">
        <f>D4</f>
        <v>23024.062923674464</v>
      </c>
      <c r="C16" s="15">
        <f t="shared" ref="C16:C50" si="1">D15 * ($D$7 / 12)</f>
        <v>279.55049733161411</v>
      </c>
      <c r="D16" s="15">
        <f t="shared" ref="D16:D50" si="2">$D$4 + D15 + C16</f>
        <v>46327.676344680542</v>
      </c>
      <c r="G16" s="14">
        <v>2</v>
      </c>
      <c r="H16" s="15">
        <f t="shared" ref="H16:H50" si="3">K15 * ($D$8 / 12)</f>
        <v>20992.725572970503</v>
      </c>
      <c r="I16" s="15">
        <f t="shared" ref="I16:I50" si="4">J16 - H16</f>
        <v>16478.039775639791</v>
      </c>
      <c r="J16" s="15">
        <f t="shared" si="0"/>
        <v>37470.765348610294</v>
      </c>
      <c r="K16" s="15">
        <f>K15 - I16</f>
        <v>867426.19487574988</v>
      </c>
    </row>
    <row r="17" spans="1:11" ht="20.100000000000001" customHeight="1" x14ac:dyDescent="0.2">
      <c r="A17" s="19">
        <v>3</v>
      </c>
      <c r="B17" s="15">
        <f>D4</f>
        <v>23024.062923674464</v>
      </c>
      <c r="C17" s="15">
        <f t="shared" si="1"/>
        <v>562.49520361832958</v>
      </c>
      <c r="D17" s="15">
        <f t="shared" si="2"/>
        <v>69914.234471973337</v>
      </c>
      <c r="G17" s="14">
        <v>3</v>
      </c>
      <c r="H17" s="15">
        <f t="shared" si="3"/>
        <v>20601.372128299055</v>
      </c>
      <c r="I17" s="15">
        <f t="shared" si="4"/>
        <v>16869.393220311238</v>
      </c>
      <c r="J17" s="15">
        <f t="shared" si="0"/>
        <v>37470.765348610294</v>
      </c>
      <c r="K17" s="15">
        <f t="shared" ref="K17:K50" si="5">K16 - I17</f>
        <v>850556.80165543861</v>
      </c>
    </row>
    <row r="18" spans="1:11" ht="20.100000000000001" customHeight="1" x14ac:dyDescent="0.2">
      <c r="A18" s="19">
        <v>4</v>
      </c>
      <c r="B18" s="15">
        <f>D4</f>
        <v>23024.062923674464</v>
      </c>
      <c r="C18" s="15">
        <f t="shared" si="1"/>
        <v>848.87533021387628</v>
      </c>
      <c r="D18" s="15">
        <f t="shared" si="2"/>
        <v>93787.172725861674</v>
      </c>
      <c r="G18" s="14">
        <v>4</v>
      </c>
      <c r="H18" s="15">
        <f t="shared" si="3"/>
        <v>20200.724039316665</v>
      </c>
      <c r="I18" s="15">
        <f t="shared" si="4"/>
        <v>17270.041309293629</v>
      </c>
      <c r="J18" s="15">
        <f t="shared" si="0"/>
        <v>37470.765348610294</v>
      </c>
      <c r="K18" s="15">
        <f t="shared" si="5"/>
        <v>833286.76034614502</v>
      </c>
    </row>
    <row r="19" spans="1:11" ht="20.100000000000001" customHeight="1" x14ac:dyDescent="0.2">
      <c r="A19" s="19">
        <v>5</v>
      </c>
      <c r="B19" s="15">
        <f>D4</f>
        <v>23024.062923674464</v>
      </c>
      <c r="C19" s="15">
        <f t="shared" si="1"/>
        <v>1138.7325888465039</v>
      </c>
      <c r="D19" s="15">
        <f t="shared" si="2"/>
        <v>117949.96823838263</v>
      </c>
      <c r="G19" s="14">
        <v>5</v>
      </c>
      <c r="H19" s="15">
        <f t="shared" si="3"/>
        <v>19790.560558220943</v>
      </c>
      <c r="I19" s="15">
        <f t="shared" si="4"/>
        <v>17680.204790389351</v>
      </c>
      <c r="J19" s="15">
        <f t="shared" si="0"/>
        <v>37470.765348610294</v>
      </c>
      <c r="K19" s="15">
        <f t="shared" si="5"/>
        <v>815606.55555575562</v>
      </c>
    </row>
    <row r="20" spans="1:11" ht="20.100000000000001" customHeight="1" x14ac:dyDescent="0.2">
      <c r="A20" s="19">
        <v>6</v>
      </c>
      <c r="B20" s="15">
        <f>D4</f>
        <v>23024.062923674464</v>
      </c>
      <c r="C20" s="15">
        <f t="shared" si="1"/>
        <v>1432.1091976943624</v>
      </c>
      <c r="D20" s="15">
        <f t="shared" si="2"/>
        <v>142406.14035975147</v>
      </c>
      <c r="G20" s="14">
        <v>6</v>
      </c>
      <c r="H20" s="15">
        <f t="shared" si="3"/>
        <v>19370.655694449193</v>
      </c>
      <c r="I20" s="15">
        <f t="shared" si="4"/>
        <v>18100.1096541611</v>
      </c>
      <c r="J20" s="15">
        <f t="shared" si="0"/>
        <v>37470.765348610294</v>
      </c>
      <c r="K20" s="15">
        <f t="shared" si="5"/>
        <v>797506.44590159447</v>
      </c>
    </row>
    <row r="21" spans="1:11" ht="20.100000000000001" customHeight="1" x14ac:dyDescent="0.2">
      <c r="A21" s="19">
        <v>7</v>
      </c>
      <c r="B21" s="15">
        <f>D4</f>
        <v>23024.062923674464</v>
      </c>
      <c r="C21" s="15">
        <f t="shared" si="1"/>
        <v>1729.0478875346491</v>
      </c>
      <c r="D21" s="15">
        <f t="shared" si="2"/>
        <v>167159.2511709606</v>
      </c>
      <c r="G21" s="14">
        <v>7</v>
      </c>
      <c r="H21" s="15">
        <f t="shared" si="3"/>
        <v>18940.778090162865</v>
      </c>
      <c r="I21" s="15">
        <f t="shared" si="4"/>
        <v>18529.987258447429</v>
      </c>
      <c r="J21" s="15">
        <f t="shared" si="0"/>
        <v>37470.765348610294</v>
      </c>
      <c r="K21" s="15">
        <f t="shared" si="5"/>
        <v>778976.45864314702</v>
      </c>
    </row>
    <row r="22" spans="1:11" ht="20.100000000000001" customHeight="1" x14ac:dyDescent="0.2">
      <c r="A22" s="19">
        <v>8</v>
      </c>
      <c r="B22" s="15">
        <f>D4</f>
        <v>23024.062923674464</v>
      </c>
      <c r="C22" s="15">
        <f t="shared" si="1"/>
        <v>2029.5919079674134</v>
      </c>
      <c r="D22" s="15">
        <f t="shared" si="2"/>
        <v>192212.90600260248</v>
      </c>
      <c r="G22" s="14">
        <v>8</v>
      </c>
      <c r="H22" s="15">
        <f t="shared" si="3"/>
        <v>18500.690892774739</v>
      </c>
      <c r="I22" s="15">
        <f t="shared" si="4"/>
        <v>18970.074455835555</v>
      </c>
      <c r="J22" s="15">
        <f t="shared" si="0"/>
        <v>37470.765348610294</v>
      </c>
      <c r="K22" s="15">
        <f t="shared" si="5"/>
        <v>760006.38418731152</v>
      </c>
    </row>
    <row r="23" spans="1:11" ht="20.100000000000001" customHeight="1" x14ac:dyDescent="0.2">
      <c r="A23" s="19">
        <v>9</v>
      </c>
      <c r="B23" s="15">
        <f>D4</f>
        <v>23024.062923674464</v>
      </c>
      <c r="C23" s="15">
        <f t="shared" si="1"/>
        <v>2333.7850337149321</v>
      </c>
      <c r="D23" s="15">
        <f t="shared" si="2"/>
        <v>217570.75395999188</v>
      </c>
      <c r="G23" s="14">
        <v>9</v>
      </c>
      <c r="H23" s="15">
        <f t="shared" si="3"/>
        <v>18050.151624448645</v>
      </c>
      <c r="I23" s="15">
        <f t="shared" si="4"/>
        <v>19420.613724161649</v>
      </c>
      <c r="J23" s="15">
        <f t="shared" si="0"/>
        <v>37470.765348610294</v>
      </c>
      <c r="K23" s="15">
        <f t="shared" si="5"/>
        <v>740585.77046314988</v>
      </c>
    </row>
    <row r="24" spans="1:11" ht="20.100000000000001" customHeight="1" x14ac:dyDescent="0.2">
      <c r="A24" s="19">
        <v>10</v>
      </c>
      <c r="B24" s="15">
        <f>D4</f>
        <v>23024.062923674464</v>
      </c>
      <c r="C24" s="15">
        <f t="shared" si="1"/>
        <v>2641.6715709975683</v>
      </c>
      <c r="D24" s="15">
        <f t="shared" si="2"/>
        <v>243236.48845466392</v>
      </c>
      <c r="G24" s="14">
        <v>10</v>
      </c>
      <c r="H24" s="15">
        <f t="shared" si="3"/>
        <v>17588.912048499806</v>
      </c>
      <c r="I24" s="15">
        <f t="shared" si="4"/>
        <v>19881.853300110488</v>
      </c>
      <c r="J24" s="15">
        <f t="shared" si="0"/>
        <v>37470.765348610294</v>
      </c>
      <c r="K24" s="15">
        <f t="shared" si="5"/>
        <v>720703.91716303944</v>
      </c>
    </row>
    <row r="25" spans="1:11" ht="20.100000000000001" customHeight="1" x14ac:dyDescent="0.2">
      <c r="A25" s="19">
        <v>11</v>
      </c>
      <c r="B25" s="15">
        <f>D4</f>
        <v>23024.062923674464</v>
      </c>
      <c r="C25" s="15">
        <f t="shared" si="1"/>
        <v>2953.2963639870445</v>
      </c>
      <c r="D25" s="15">
        <f t="shared" si="2"/>
        <v>269213.84774232539</v>
      </c>
      <c r="G25" s="14">
        <v>11</v>
      </c>
      <c r="H25" s="15">
        <f t="shared" si="3"/>
        <v>17116.718032622186</v>
      </c>
      <c r="I25" s="15">
        <f t="shared" si="4"/>
        <v>20354.047315988108</v>
      </c>
      <c r="J25" s="15">
        <f t="shared" si="0"/>
        <v>37470.765348610294</v>
      </c>
      <c r="K25" s="15">
        <f t="shared" si="5"/>
        <v>700349.86984705133</v>
      </c>
    </row>
    <row r="26" spans="1:11" ht="20.100000000000001" customHeight="1" x14ac:dyDescent="0.2">
      <c r="A26" s="19">
        <v>12</v>
      </c>
      <c r="B26" s="15">
        <f>D4</f>
        <v>23024.062923674464</v>
      </c>
      <c r="C26" s="15">
        <f t="shared" si="1"/>
        <v>3268.7048013380677</v>
      </c>
      <c r="D26" s="15">
        <f t="shared" si="2"/>
        <v>295506.61546733795</v>
      </c>
      <c r="G26" s="14">
        <v>12</v>
      </c>
      <c r="H26" s="15">
        <f t="shared" si="3"/>
        <v>16633.309408867466</v>
      </c>
      <c r="I26" s="15">
        <f t="shared" si="4"/>
        <v>20837.455939742827</v>
      </c>
      <c r="J26" s="15">
        <f t="shared" si="0"/>
        <v>37470.765348610294</v>
      </c>
      <c r="K26" s="15">
        <f t="shared" si="5"/>
        <v>679512.41390730848</v>
      </c>
    </row>
    <row r="27" spans="1:11" ht="20.100000000000001" customHeight="1" x14ac:dyDescent="0.2">
      <c r="A27" s="19">
        <v>13</v>
      </c>
      <c r="B27" s="15">
        <f>D4</f>
        <v>23024.062923674464</v>
      </c>
      <c r="C27" s="15">
        <f t="shared" si="1"/>
        <v>3587.9428227992616</v>
      </c>
      <c r="D27" s="15">
        <f t="shared" si="2"/>
        <v>322118.62121381168</v>
      </c>
      <c r="G27" s="14">
        <v>13</v>
      </c>
      <c r="H27" s="15">
        <f t="shared" si="3"/>
        <v>16138.419830298575</v>
      </c>
      <c r="I27" s="15">
        <f t="shared" si="4"/>
        <v>21332.345518311718</v>
      </c>
      <c r="J27" s="15">
        <f t="shared" si="0"/>
        <v>37470.765348610294</v>
      </c>
      <c r="K27" s="15">
        <f t="shared" si="5"/>
        <v>658180.06838899676</v>
      </c>
    </row>
    <row r="28" spans="1:11" ht="20.100000000000001" customHeight="1" x14ac:dyDescent="0.2">
      <c r="A28" s="20">
        <v>14</v>
      </c>
      <c r="B28" s="15">
        <f>D4</f>
        <v>23024.062923674464</v>
      </c>
      <c r="C28" s="15">
        <f t="shared" si="1"/>
        <v>3911.0569259043637</v>
      </c>
      <c r="D28" s="15">
        <f t="shared" si="2"/>
        <v>349053.74106339051</v>
      </c>
      <c r="G28" s="14">
        <v>14</v>
      </c>
      <c r="H28" s="15">
        <f t="shared" si="3"/>
        <v>15631.776624238672</v>
      </c>
      <c r="I28" s="15">
        <f t="shared" si="4"/>
        <v>21838.988724371622</v>
      </c>
      <c r="J28" s="15">
        <f t="shared" si="0"/>
        <v>37470.765348610294</v>
      </c>
      <c r="K28" s="15">
        <f t="shared" si="5"/>
        <v>636341.07966462511</v>
      </c>
    </row>
    <row r="29" spans="1:11" ht="20.100000000000001" customHeight="1" x14ac:dyDescent="0.2">
      <c r="A29" s="19">
        <v>15</v>
      </c>
      <c r="B29" s="15">
        <f>D4</f>
        <v>23024.062923674464</v>
      </c>
      <c r="C29" s="15">
        <f t="shared" si="1"/>
        <v>4238.0941727446661</v>
      </c>
      <c r="D29" s="15">
        <f t="shared" si="2"/>
        <v>376315.89815980964</v>
      </c>
      <c r="G29" s="14">
        <v>15</v>
      </c>
      <c r="H29" s="15">
        <f t="shared" si="3"/>
        <v>15113.100642034844</v>
      </c>
      <c r="I29" s="15">
        <f t="shared" si="4"/>
        <v>22357.664706575451</v>
      </c>
      <c r="J29" s="15">
        <f t="shared" si="0"/>
        <v>37470.765348610294</v>
      </c>
      <c r="K29" s="15">
        <f t="shared" si="5"/>
        <v>613983.41495804966</v>
      </c>
    </row>
    <row r="30" spans="1:11" ht="20.100000000000001" customHeight="1" x14ac:dyDescent="0.2">
      <c r="A30" s="19">
        <v>16</v>
      </c>
      <c r="B30" s="15">
        <f>D4</f>
        <v>23024.062923674464</v>
      </c>
      <c r="C30" s="15">
        <f t="shared" si="1"/>
        <v>4569.1021968236892</v>
      </c>
      <c r="D30" s="15">
        <f t="shared" si="2"/>
        <v>403909.0632803078</v>
      </c>
      <c r="G30" s="14">
        <v>16</v>
      </c>
      <c r="H30" s="15">
        <f t="shared" si="3"/>
        <v>14582.106105253677</v>
      </c>
      <c r="I30" s="15">
        <f t="shared" si="4"/>
        <v>22888.659243356618</v>
      </c>
      <c r="J30" s="15">
        <f t="shared" si="0"/>
        <v>37470.765348610294</v>
      </c>
      <c r="K30" s="15">
        <f t="shared" si="5"/>
        <v>591094.75571469299</v>
      </c>
    </row>
    <row r="31" spans="1:11" ht="20.100000000000001" customHeight="1" x14ac:dyDescent="0.2">
      <c r="A31" s="19">
        <v>17</v>
      </c>
      <c r="B31" s="15">
        <f>D4</f>
        <v>23024.062923674464</v>
      </c>
      <c r="C31" s="15">
        <f t="shared" si="1"/>
        <v>4904.1292099950706</v>
      </c>
      <c r="D31" s="15">
        <f t="shared" si="2"/>
        <v>431837.25541397737</v>
      </c>
      <c r="G31" s="14">
        <v>17</v>
      </c>
      <c r="H31" s="15">
        <f t="shared" si="3"/>
        <v>14038.500448223956</v>
      </c>
      <c r="I31" s="15">
        <f t="shared" si="4"/>
        <v>23432.264900386337</v>
      </c>
      <c r="J31" s="15">
        <f t="shared" si="0"/>
        <v>37470.765348610294</v>
      </c>
      <c r="K31" s="15">
        <f t="shared" si="5"/>
        <v>567662.49081430666</v>
      </c>
    </row>
    <row r="32" spans="1:11" ht="20.100000000000001" customHeight="1" x14ac:dyDescent="0.2">
      <c r="A32" s="19">
        <v>18</v>
      </c>
      <c r="B32" s="15">
        <f>D4</f>
        <v>23024.062923674464</v>
      </c>
      <c r="C32" s="15">
        <f t="shared" si="1"/>
        <v>5243.2240094847084</v>
      </c>
      <c r="D32" s="15">
        <f t="shared" si="2"/>
        <v>460104.54234713654</v>
      </c>
      <c r="G32" s="14">
        <v>18</v>
      </c>
      <c r="H32" s="15">
        <f t="shared" si="3"/>
        <v>13481.984156839781</v>
      </c>
      <c r="I32" s="15">
        <f t="shared" si="4"/>
        <v>23988.781191770511</v>
      </c>
      <c r="J32" s="15">
        <f t="shared" si="0"/>
        <v>37470.765348610294</v>
      </c>
      <c r="K32" s="15">
        <f t="shared" si="5"/>
        <v>543673.70962253609</v>
      </c>
    </row>
    <row r="33" spans="1:11" ht="20.100000000000001" customHeight="1" x14ac:dyDescent="0.2">
      <c r="A33" s="19">
        <v>19</v>
      </c>
      <c r="B33" s="15">
        <f>D4</f>
        <v>23024.062923674464</v>
      </c>
      <c r="C33" s="15">
        <f t="shared" si="1"/>
        <v>5586.4359849981493</v>
      </c>
      <c r="D33" s="15">
        <f t="shared" si="2"/>
        <v>488715.04125580913</v>
      </c>
      <c r="G33" s="14">
        <v>19</v>
      </c>
      <c r="H33" s="15">
        <f t="shared" si="3"/>
        <v>12912.250603535231</v>
      </c>
      <c r="I33" s="15">
        <f t="shared" si="4"/>
        <v>24558.514745075063</v>
      </c>
      <c r="J33" s="15">
        <f t="shared" si="0"/>
        <v>37470.765348610294</v>
      </c>
      <c r="K33" s="15">
        <f t="shared" si="5"/>
        <v>519115.19487746101</v>
      </c>
    </row>
    <row r="34" spans="1:11" ht="20.100000000000001" customHeight="1" x14ac:dyDescent="0.2">
      <c r="A34" s="19">
        <v>20</v>
      </c>
      <c r="B34" s="15">
        <f>D4</f>
        <v>23024.062923674464</v>
      </c>
      <c r="C34" s="15">
        <f t="shared" si="1"/>
        <v>5933.8151259142824</v>
      </c>
      <c r="D34" s="15">
        <f t="shared" si="2"/>
        <v>517672.9193053979</v>
      </c>
      <c r="G34" s="14">
        <v>20</v>
      </c>
      <c r="H34" s="15">
        <f t="shared" si="3"/>
        <v>12328.985878339698</v>
      </c>
      <c r="I34" s="15">
        <f t="shared" si="4"/>
        <v>25141.779470270594</v>
      </c>
      <c r="J34" s="15">
        <f t="shared" si="0"/>
        <v>37470.765348610294</v>
      </c>
      <c r="K34" s="15">
        <f t="shared" si="5"/>
        <v>493973.41540719039</v>
      </c>
    </row>
    <row r="35" spans="1:11" ht="20.100000000000001" customHeight="1" x14ac:dyDescent="0.2">
      <c r="A35" s="19">
        <v>21</v>
      </c>
      <c r="B35" s="15">
        <f>D4</f>
        <v>23024.062923674464</v>
      </c>
      <c r="C35" s="15">
        <f t="shared" si="1"/>
        <v>6285.412028566373</v>
      </c>
      <c r="D35" s="15">
        <f t="shared" si="2"/>
        <v>546982.39425763872</v>
      </c>
      <c r="G35" s="14">
        <v>21</v>
      </c>
      <c r="H35" s="15">
        <f t="shared" si="3"/>
        <v>11731.86861592077</v>
      </c>
      <c r="I35" s="15">
        <f t="shared" si="4"/>
        <v>25738.896732689522</v>
      </c>
      <c r="J35" s="15">
        <f t="shared" si="0"/>
        <v>37470.765348610294</v>
      </c>
      <c r="K35" s="15">
        <f t="shared" si="5"/>
        <v>468234.51867450087</v>
      </c>
    </row>
    <row r="36" spans="1:11" ht="20.100000000000001" customHeight="1" x14ac:dyDescent="0.2">
      <c r="A36" s="19">
        <v>22</v>
      </c>
      <c r="B36" s="15">
        <f>D4</f>
        <v>23024.062923674464</v>
      </c>
      <c r="C36" s="15">
        <f t="shared" si="1"/>
        <v>6641.2779036114971</v>
      </c>
      <c r="D36" s="15">
        <f t="shared" si="2"/>
        <v>576647.73508492473</v>
      </c>
      <c r="G36" s="14">
        <v>22</v>
      </c>
      <c r="H36" s="15">
        <f t="shared" si="3"/>
        <v>11120.569818519394</v>
      </c>
      <c r="I36" s="15">
        <f t="shared" si="4"/>
        <v>26350.195530090899</v>
      </c>
      <c r="J36" s="15">
        <f t="shared" si="0"/>
        <v>37470.765348610294</v>
      </c>
      <c r="K36" s="15">
        <f t="shared" si="5"/>
        <v>441884.32314440998</v>
      </c>
    </row>
    <row r="37" spans="1:11" ht="20.100000000000001" customHeight="1" x14ac:dyDescent="0.2">
      <c r="A37" s="19">
        <v>23</v>
      </c>
      <c r="B37" s="15">
        <f>D4</f>
        <v>23024.062923674464</v>
      </c>
      <c r="C37" s="15">
        <f t="shared" si="1"/>
        <v>7001.4645834894609</v>
      </c>
      <c r="D37" s="15">
        <f t="shared" si="2"/>
        <v>606673.26259208866</v>
      </c>
      <c r="G37" s="14">
        <v>23</v>
      </c>
      <c r="H37" s="15">
        <f t="shared" si="3"/>
        <v>10494.752674679736</v>
      </c>
      <c r="I37" s="15">
        <f t="shared" si="4"/>
        <v>26976.012673930556</v>
      </c>
      <c r="J37" s="15">
        <f t="shared" si="0"/>
        <v>37470.765348610294</v>
      </c>
      <c r="K37" s="15">
        <f t="shared" si="5"/>
        <v>414908.31047047942</v>
      </c>
    </row>
    <row r="38" spans="1:11" ht="20.100000000000001" customHeight="1" x14ac:dyDescent="0.2">
      <c r="A38" s="19">
        <v>24</v>
      </c>
      <c r="B38" s="15">
        <f>D4</f>
        <v>23024.062923674464</v>
      </c>
      <c r="C38" s="15">
        <f t="shared" si="1"/>
        <v>7366.0245299722765</v>
      </c>
      <c r="D38" s="15">
        <f t="shared" si="2"/>
        <v>637063.35004573537</v>
      </c>
      <c r="G38" s="14">
        <v>24</v>
      </c>
      <c r="H38" s="15">
        <f t="shared" si="3"/>
        <v>9854.0723736738855</v>
      </c>
      <c r="I38" s="15">
        <f t="shared" si="4"/>
        <v>27616.692974936406</v>
      </c>
      <c r="J38" s="15">
        <f t="shared" si="0"/>
        <v>37470.765348610294</v>
      </c>
      <c r="K38" s="15">
        <f t="shared" si="5"/>
        <v>387291.61749554303</v>
      </c>
    </row>
    <row r="39" spans="1:11" ht="20.100000000000001" customHeight="1" x14ac:dyDescent="0.2">
      <c r="A39" s="19">
        <v>25</v>
      </c>
      <c r="B39" s="15">
        <f>D4</f>
        <v>23024.062923674464</v>
      </c>
      <c r="C39" s="15">
        <f t="shared" si="1"/>
        <v>7735.0108418053042</v>
      </c>
      <c r="D39" s="15">
        <f t="shared" si="2"/>
        <v>667822.42381121509</v>
      </c>
      <c r="G39" s="14">
        <v>25</v>
      </c>
      <c r="H39" s="15">
        <f t="shared" si="3"/>
        <v>9198.1759155191467</v>
      </c>
      <c r="I39" s="15">
        <f t="shared" si="4"/>
        <v>28272.589433091147</v>
      </c>
      <c r="J39" s="15">
        <f t="shared" si="0"/>
        <v>37470.765348610294</v>
      </c>
      <c r="K39" s="15">
        <f t="shared" si="5"/>
        <v>359019.02806245186</v>
      </c>
    </row>
    <row r="40" spans="1:11" ht="20.100000000000001" customHeight="1" x14ac:dyDescent="0.2">
      <c r="A40" s="20">
        <v>26</v>
      </c>
      <c r="B40" s="15">
        <f>D4</f>
        <v>23024.062923674464</v>
      </c>
      <c r="C40" s="15">
        <f t="shared" si="1"/>
        <v>8108.4772624411698</v>
      </c>
      <c r="D40" s="15">
        <f t="shared" si="2"/>
        <v>698954.96399733075</v>
      </c>
      <c r="G40" s="14">
        <v>26</v>
      </c>
      <c r="H40" s="15">
        <f t="shared" si="3"/>
        <v>8526.7019164832309</v>
      </c>
      <c r="I40" s="15">
        <f t="shared" si="4"/>
        <v>28944.063432127063</v>
      </c>
      <c r="J40" s="15">
        <f t="shared" si="0"/>
        <v>37470.765348610294</v>
      </c>
      <c r="K40" s="15">
        <f t="shared" si="5"/>
        <v>330074.9646303248</v>
      </c>
    </row>
    <row r="41" spans="1:11" ht="20.100000000000001" customHeight="1" x14ac:dyDescent="0.2">
      <c r="A41" s="19">
        <v>27</v>
      </c>
      <c r="B41" s="15">
        <f>D4</f>
        <v>23024.062923674464</v>
      </c>
      <c r="C41" s="15">
        <f t="shared" si="1"/>
        <v>8486.4781878675913</v>
      </c>
      <c r="D41" s="15">
        <f t="shared" si="2"/>
        <v>730465.50510887278</v>
      </c>
      <c r="G41" s="14">
        <v>27</v>
      </c>
      <c r="H41" s="15">
        <f t="shared" si="3"/>
        <v>7839.2804099702125</v>
      </c>
      <c r="I41" s="15">
        <f t="shared" si="4"/>
        <v>29631.484938640082</v>
      </c>
      <c r="J41" s="15">
        <f t="shared" si="0"/>
        <v>37470.765348610294</v>
      </c>
      <c r="K41" s="15">
        <f t="shared" si="5"/>
        <v>300443.47969168471</v>
      </c>
    </row>
    <row r="42" spans="1:11" ht="20.100000000000001" customHeight="1" x14ac:dyDescent="0.2">
      <c r="A42" s="20">
        <v>28</v>
      </c>
      <c r="B42" s="15">
        <f>D4</f>
        <v>23024.062923674464</v>
      </c>
      <c r="C42" s="15">
        <f t="shared" si="1"/>
        <v>8869.0686745302301</v>
      </c>
      <c r="D42" s="15">
        <f t="shared" si="2"/>
        <v>762358.6367070775</v>
      </c>
      <c r="G42" s="14">
        <v>28</v>
      </c>
      <c r="H42" s="15">
        <f t="shared" si="3"/>
        <v>7135.5326426775109</v>
      </c>
      <c r="I42" s="15">
        <f t="shared" si="4"/>
        <v>30335.232705932784</v>
      </c>
      <c r="J42" s="15">
        <f t="shared" si="0"/>
        <v>37470.765348610294</v>
      </c>
      <c r="K42" s="15">
        <f t="shared" si="5"/>
        <v>270108.2469857519</v>
      </c>
    </row>
    <row r="43" spans="1:11" ht="20.100000000000001" customHeight="1" x14ac:dyDescent="0.2">
      <c r="A43" s="19">
        <v>29</v>
      </c>
      <c r="B43" s="15">
        <f>D4</f>
        <v>23024.062923674464</v>
      </c>
      <c r="C43" s="15">
        <f t="shared" si="1"/>
        <v>9256.3044473517657</v>
      </c>
      <c r="D43" s="15">
        <f t="shared" si="2"/>
        <v>794639.0040781037</v>
      </c>
      <c r="G43" s="14">
        <v>29</v>
      </c>
      <c r="H43" s="15">
        <f t="shared" si="3"/>
        <v>6415.0708659116071</v>
      </c>
      <c r="I43" s="15">
        <f t="shared" si="4"/>
        <v>31055.694482698687</v>
      </c>
      <c r="J43" s="15">
        <f t="shared" si="0"/>
        <v>37470.765348610294</v>
      </c>
      <c r="K43" s="15">
        <f t="shared" si="5"/>
        <v>239052.55250305322</v>
      </c>
    </row>
    <row r="44" spans="1:11" ht="20.100000000000001" customHeight="1" x14ac:dyDescent="0.2">
      <c r="A44" s="19">
        <v>30</v>
      </c>
      <c r="B44" s="15">
        <f>D4</f>
        <v>23024.062923674464</v>
      </c>
      <c r="C44" s="15">
        <f t="shared" si="1"/>
        <v>9648.241907848309</v>
      </c>
      <c r="D44" s="15">
        <f t="shared" si="2"/>
        <v>827311.30890962644</v>
      </c>
      <c r="G44" s="14">
        <v>30</v>
      </c>
      <c r="H44" s="15">
        <f t="shared" si="3"/>
        <v>5677.498121947513</v>
      </c>
      <c r="I44" s="15">
        <f t="shared" si="4"/>
        <v>31793.267226662781</v>
      </c>
      <c r="J44" s="15">
        <f t="shared" si="0"/>
        <v>37470.765348610294</v>
      </c>
      <c r="K44" s="15">
        <f t="shared" si="5"/>
        <v>207259.28527639044</v>
      </c>
    </row>
    <row r="45" spans="1:11" ht="20.100000000000001" customHeight="1" x14ac:dyDescent="0.2">
      <c r="A45" s="19">
        <v>31</v>
      </c>
      <c r="B45" s="15">
        <f>D4</f>
        <v>23024.062923674464</v>
      </c>
      <c r="C45" s="15">
        <f t="shared" si="1"/>
        <v>10044.938142344381</v>
      </c>
      <c r="D45" s="15">
        <f t="shared" si="2"/>
        <v>860380.30997564527</v>
      </c>
      <c r="G45" s="14">
        <v>31</v>
      </c>
      <c r="H45" s="15">
        <f t="shared" si="3"/>
        <v>4922.408025314272</v>
      </c>
      <c r="I45" s="15">
        <f t="shared" si="4"/>
        <v>32548.357323296023</v>
      </c>
      <c r="J45" s="15">
        <f t="shared" si="0"/>
        <v>37470.765348610294</v>
      </c>
      <c r="K45" s="15">
        <f t="shared" si="5"/>
        <v>174710.92795309442</v>
      </c>
    </row>
    <row r="46" spans="1:11" ht="20.100000000000001" customHeight="1" x14ac:dyDescent="0.2">
      <c r="A46" s="19">
        <v>32</v>
      </c>
      <c r="B46" s="15">
        <f>D4</f>
        <v>23024.062923674464</v>
      </c>
      <c r="C46" s="15">
        <f t="shared" si="1"/>
        <v>10446.450930287627</v>
      </c>
      <c r="D46" s="15">
        <f t="shared" si="2"/>
        <v>893850.82382960734</v>
      </c>
      <c r="G46" s="14">
        <v>32</v>
      </c>
      <c r="H46" s="15">
        <f t="shared" si="3"/>
        <v>4149.3845388859918</v>
      </c>
      <c r="I46" s="15">
        <f t="shared" si="4"/>
        <v>33321.380809724302</v>
      </c>
      <c r="J46" s="15">
        <f t="shared" si="0"/>
        <v>37470.765348610294</v>
      </c>
      <c r="K46" s="15">
        <f t="shared" si="5"/>
        <v>141389.54714337012</v>
      </c>
    </row>
    <row r="47" spans="1:11" ht="20.100000000000001" customHeight="1" x14ac:dyDescent="0.2">
      <c r="A47" s="19">
        <v>33</v>
      </c>
      <c r="B47" s="15">
        <f>D4</f>
        <v>23024.062923674464</v>
      </c>
      <c r="C47" s="15">
        <f t="shared" si="1"/>
        <v>10852.838752664482</v>
      </c>
      <c r="D47" s="15">
        <f t="shared" si="2"/>
        <v>927727.72550594632</v>
      </c>
      <c r="G47" s="14">
        <v>33</v>
      </c>
      <c r="H47" s="15">
        <f t="shared" si="3"/>
        <v>3358.0017446550396</v>
      </c>
      <c r="I47" s="15">
        <f t="shared" si="4"/>
        <v>34112.763603955253</v>
      </c>
      <c r="J47" s="15">
        <f t="shared" si="0"/>
        <v>37470.765348610294</v>
      </c>
      <c r="K47" s="15">
        <f t="shared" si="5"/>
        <v>107276.78353941487</v>
      </c>
    </row>
    <row r="48" spans="1:11" ht="20.100000000000001" customHeight="1" x14ac:dyDescent="0.2">
      <c r="A48" s="19">
        <v>34</v>
      </c>
      <c r="B48" s="15">
        <f>D4</f>
        <v>23024.062923674464</v>
      </c>
      <c r="C48" s="15">
        <f t="shared" si="1"/>
        <v>11264.160800518031</v>
      </c>
      <c r="D48" s="15">
        <f t="shared" si="2"/>
        <v>962015.94923013879</v>
      </c>
      <c r="G48" s="14">
        <v>34</v>
      </c>
      <c r="H48" s="15">
        <f t="shared" si="3"/>
        <v>2547.8236090611031</v>
      </c>
      <c r="I48" s="15">
        <f t="shared" si="4"/>
        <v>34922.941739549191</v>
      </c>
      <c r="J48" s="15">
        <f t="shared" si="0"/>
        <v>37470.765348610294</v>
      </c>
      <c r="K48" s="15">
        <f t="shared" si="5"/>
        <v>72353.841799865681</v>
      </c>
    </row>
    <row r="49" spans="1:11" ht="20.100000000000001" customHeight="1" x14ac:dyDescent="0.2">
      <c r="A49" s="20">
        <v>35</v>
      </c>
      <c r="B49" s="15">
        <f>D4</f>
        <v>23024.062923674464</v>
      </c>
      <c r="C49" s="15">
        <f t="shared" si="1"/>
        <v>11680.47698356927</v>
      </c>
      <c r="D49" s="15">
        <f t="shared" si="2"/>
        <v>996720.48913738248</v>
      </c>
      <c r="G49" s="14">
        <v>35</v>
      </c>
      <c r="H49" s="15">
        <f t="shared" si="3"/>
        <v>1718.4037427468097</v>
      </c>
      <c r="I49" s="15">
        <f t="shared" si="4"/>
        <v>35752.361605863487</v>
      </c>
      <c r="J49" s="15">
        <f t="shared" si="0"/>
        <v>37470.765348610294</v>
      </c>
      <c r="K49" s="15">
        <f t="shared" si="5"/>
        <v>36601.480194002193</v>
      </c>
    </row>
    <row r="50" spans="1:11" ht="20.100000000000001" customHeight="1" x14ac:dyDescent="0.2">
      <c r="A50" s="19">
        <v>36</v>
      </c>
      <c r="B50" s="15">
        <f>D4</f>
        <v>23024.062923674464</v>
      </c>
      <c r="C50" s="15">
        <f t="shared" si="1"/>
        <v>12101.847938943052</v>
      </c>
      <c r="D50" s="15">
        <f t="shared" si="2"/>
        <v>1031846.4</v>
      </c>
      <c r="G50" s="14">
        <v>36</v>
      </c>
      <c r="H50" s="15">
        <f t="shared" si="3"/>
        <v>869.28515460755193</v>
      </c>
      <c r="I50" s="15">
        <f t="shared" si="4"/>
        <v>36601.480194002739</v>
      </c>
      <c r="J50" s="15">
        <f t="shared" si="0"/>
        <v>37470.765348610294</v>
      </c>
      <c r="K50" s="15">
        <f t="shared" si="5"/>
        <v>-5.4569682106375694E-10</v>
      </c>
    </row>
    <row r="51" spans="1:11" ht="20.100000000000001" customHeight="1" x14ac:dyDescent="0.2">
      <c r="A51" s="21" t="s">
        <v>12</v>
      </c>
      <c r="B51" s="22">
        <f>SUM(B15:B50)</f>
        <v>828866.26525228086</v>
      </c>
      <c r="C51" s="22">
        <f>SUM(C15:C50)</f>
        <v>202980.13474771936</v>
      </c>
      <c r="D51" s="23">
        <f>Смартфон._Накопление4[[#This Row],[Доход, ₽]]+Смартфон._Накопление4[[#This Row],[Реальный взнос, ₽]]</f>
        <v>1031846.4000000003</v>
      </c>
      <c r="G51" s="40" t="s">
        <v>12</v>
      </c>
      <c r="H51" s="41">
        <f>SUM(H15:H50)</f>
        <v>448947.55254997028</v>
      </c>
      <c r="I51" s="41">
        <f t="shared" ref="I51" si="6">SUM(I15:I50)</f>
        <v>900000.00000000023</v>
      </c>
      <c r="J51" s="41">
        <f>SUM(J15:J50)</f>
        <v>1348947.5525499694</v>
      </c>
      <c r="K51" s="42">
        <f>Смартфон._Кредит5[[#This Row],[Общая сумма платежа, ₽]]-Смартфон._Кредит5[[#This Row],[Погашение долга, ₽]]-Смартфон._Кредит5[[#This Row],[% по кредиту, ₽]]</f>
        <v>-1.1059455573558807E-9</v>
      </c>
    </row>
    <row r="52" spans="1:11" ht="20.100000000000001" customHeight="1" x14ac:dyDescent="0.2">
      <c r="A52" s="3"/>
    </row>
    <row r="53" spans="1:11" ht="20.100000000000001" customHeight="1" x14ac:dyDescent="0.2">
      <c r="B53" s="26" t="s">
        <v>10</v>
      </c>
      <c r="C53" s="38"/>
      <c r="D53" s="30">
        <f>B51</f>
        <v>828866.26525228086</v>
      </c>
      <c r="E53" s="9"/>
      <c r="I53" s="33" t="s">
        <v>11</v>
      </c>
      <c r="J53" s="35"/>
      <c r="K53" s="30">
        <f>I51</f>
        <v>900000.00000000023</v>
      </c>
    </row>
    <row r="54" spans="1:11" ht="20.100000000000001" customHeight="1" x14ac:dyDescent="0.2">
      <c r="B54" s="27" t="s">
        <v>33</v>
      </c>
      <c r="C54" s="39"/>
      <c r="D54" s="31">
        <f>C51</f>
        <v>202980.13474771936</v>
      </c>
      <c r="E54" s="9"/>
      <c r="I54" s="37" t="s">
        <v>13</v>
      </c>
      <c r="J54" s="37"/>
      <c r="K54" s="31">
        <f>H51</f>
        <v>448947.55254997028</v>
      </c>
    </row>
    <row r="55" spans="1:11" ht="20.100000000000001" customHeight="1" x14ac:dyDescent="0.2">
      <c r="B55" s="71" t="s">
        <v>12</v>
      </c>
      <c r="C55" s="93"/>
      <c r="D55" s="32">
        <f>D53+D54</f>
        <v>1031846.4000000003</v>
      </c>
      <c r="E55" s="9"/>
      <c r="I55" s="71" t="s">
        <v>12</v>
      </c>
      <c r="J55" s="72"/>
      <c r="K55" s="32">
        <f>K53+K54</f>
        <v>1348947.5525499706</v>
      </c>
    </row>
    <row r="56" spans="1:11" ht="20.100000000000001" customHeight="1" x14ac:dyDescent="0.2">
      <c r="A56" s="3"/>
      <c r="K56" s="13"/>
    </row>
    <row r="57" spans="1:11" ht="20.100000000000001" customHeight="1" x14ac:dyDescent="0.2">
      <c r="A57" s="3"/>
    </row>
    <row r="58" spans="1:11" ht="20.100000000000001" customHeight="1" x14ac:dyDescent="0.2">
      <c r="A58" s="73" t="s">
        <v>34</v>
      </c>
      <c r="B58" s="73"/>
    </row>
    <row r="59" spans="1:11" s="18" customFormat="1" ht="36.75" customHeight="1" x14ac:dyDescent="0.2">
      <c r="A59" s="50" t="s">
        <v>14</v>
      </c>
      <c r="B59" s="74" t="s">
        <v>38</v>
      </c>
      <c r="C59" s="75"/>
      <c r="D59" s="47" t="s">
        <v>36</v>
      </c>
      <c r="E59" s="48"/>
      <c r="F59" s="48"/>
      <c r="G59" s="49"/>
      <c r="H59" s="54" t="s">
        <v>37</v>
      </c>
    </row>
    <row r="60" spans="1:11" ht="30" customHeight="1" x14ac:dyDescent="0.2">
      <c r="A60" s="46" t="s">
        <v>15</v>
      </c>
      <c r="B60" s="76">
        <f>D53</f>
        <v>828866.26525228086</v>
      </c>
      <c r="C60" s="77"/>
      <c r="D60" s="90" t="str">
        <f xml:space="preserve"> "Автомобиль за " &amp; D3 &amp; " ₽ — такой будет прогнозируемая цена через 3 года"</f>
        <v>Автомобиль за 1031846,4 ₽ — такой будет прогнозируемая цена через 3 года</v>
      </c>
      <c r="E60" s="80"/>
      <c r="F60" s="80"/>
      <c r="G60" s="81"/>
      <c r="H60" s="91">
        <f>B60-B61</f>
        <v>-520081.28729768971</v>
      </c>
    </row>
    <row r="61" spans="1:11" ht="30" customHeight="1" x14ac:dyDescent="0.2">
      <c r="A61" s="50" t="s">
        <v>16</v>
      </c>
      <c r="B61" s="76">
        <f>K55</f>
        <v>1348947.5525499706</v>
      </c>
      <c r="C61" s="89"/>
      <c r="D61" s="64" t="str">
        <f>"Автомобиль за " &amp; D2 &amp;  " ₽ — цена сегодня"</f>
        <v>Автомобиль за 900000 ₽ — цена сегодня</v>
      </c>
      <c r="E61" s="43"/>
      <c r="F61" s="43"/>
      <c r="G61" s="45"/>
      <c r="H61" s="92"/>
    </row>
    <row r="62" spans="1:11" ht="12.75" x14ac:dyDescent="0.2">
      <c r="A62" s="3"/>
    </row>
    <row r="63" spans="1:11" ht="12.75" x14ac:dyDescent="0.2">
      <c r="A63" s="3"/>
    </row>
    <row r="64" spans="1:11" ht="12.75" x14ac:dyDescent="0.2">
      <c r="A64" s="3"/>
    </row>
    <row r="65" spans="1:1" ht="12.75" x14ac:dyDescent="0.2">
      <c r="A65" s="3"/>
    </row>
    <row r="66" spans="1:1" ht="12.75" x14ac:dyDescent="0.2">
      <c r="A66" s="3"/>
    </row>
    <row r="67" spans="1:1" ht="12.75" x14ac:dyDescent="0.2">
      <c r="A67" s="3"/>
    </row>
    <row r="68" spans="1:1" ht="12.75" x14ac:dyDescent="0.2">
      <c r="A68" s="3"/>
    </row>
    <row r="69" spans="1:1" ht="12.75" x14ac:dyDescent="0.2">
      <c r="A69" s="3"/>
    </row>
    <row r="70" spans="1:1" ht="12.75" x14ac:dyDescent="0.2">
      <c r="A70" s="3"/>
    </row>
    <row r="71" spans="1:1" ht="12.75" x14ac:dyDescent="0.2">
      <c r="A71" s="3"/>
    </row>
    <row r="72" spans="1:1" ht="12.75" x14ac:dyDescent="0.2">
      <c r="A72" s="3"/>
    </row>
    <row r="73" spans="1:1" ht="12.75" x14ac:dyDescent="0.2">
      <c r="A73" s="3"/>
    </row>
    <row r="74" spans="1:1" ht="12.75" x14ac:dyDescent="0.2">
      <c r="A74" s="3"/>
    </row>
    <row r="75" spans="1:1" ht="12.75" x14ac:dyDescent="0.2">
      <c r="A75" s="3"/>
    </row>
    <row r="76" spans="1:1" ht="12.75" x14ac:dyDescent="0.2">
      <c r="A76" s="3"/>
    </row>
    <row r="77" spans="1:1" ht="12.75" x14ac:dyDescent="0.2">
      <c r="A77" s="3"/>
    </row>
    <row r="78" spans="1:1" ht="12.75" x14ac:dyDescent="0.2">
      <c r="A78" s="3"/>
    </row>
    <row r="79" spans="1:1" ht="12.75" x14ac:dyDescent="0.2">
      <c r="A79" s="3"/>
    </row>
    <row r="80" spans="1:1" ht="12.75" x14ac:dyDescent="0.2">
      <c r="A80" s="3"/>
    </row>
    <row r="81" spans="1:1" ht="12.75" x14ac:dyDescent="0.2">
      <c r="A81" s="3"/>
    </row>
    <row r="82" spans="1:1" ht="12.75" x14ac:dyDescent="0.2">
      <c r="A82" s="3"/>
    </row>
    <row r="83" spans="1:1" ht="12.75" x14ac:dyDescent="0.2">
      <c r="A83" s="3"/>
    </row>
    <row r="84" spans="1:1" ht="12.75" x14ac:dyDescent="0.2">
      <c r="A84" s="3"/>
    </row>
    <row r="85" spans="1:1" ht="12.75" x14ac:dyDescent="0.2">
      <c r="A85" s="3"/>
    </row>
    <row r="86" spans="1:1" ht="12.75" x14ac:dyDescent="0.2">
      <c r="A86" s="3"/>
    </row>
    <row r="87" spans="1:1" ht="12.75" x14ac:dyDescent="0.2">
      <c r="A87" s="3"/>
    </row>
    <row r="88" spans="1:1" ht="12.75" x14ac:dyDescent="0.2">
      <c r="A88" s="3"/>
    </row>
    <row r="89" spans="1:1" ht="12.75" x14ac:dyDescent="0.2">
      <c r="A89" s="3"/>
    </row>
    <row r="90" spans="1:1" ht="12.75" x14ac:dyDescent="0.2">
      <c r="A90" s="3"/>
    </row>
    <row r="91" spans="1:1" ht="12.75" x14ac:dyDescent="0.2">
      <c r="A91" s="3"/>
    </row>
    <row r="92" spans="1:1" ht="12.75" x14ac:dyDescent="0.2">
      <c r="A92" s="3"/>
    </row>
    <row r="93" spans="1:1" ht="12.75" x14ac:dyDescent="0.2">
      <c r="A93" s="3"/>
    </row>
    <row r="94" spans="1:1" ht="12.75" x14ac:dyDescent="0.2">
      <c r="A94" s="3"/>
    </row>
    <row r="95" spans="1:1" ht="12.75" x14ac:dyDescent="0.2">
      <c r="A95" s="3"/>
    </row>
    <row r="96" spans="1:1" ht="12.75" x14ac:dyDescent="0.2">
      <c r="A96" s="3"/>
    </row>
    <row r="97" spans="1:1" ht="12.75" x14ac:dyDescent="0.2">
      <c r="A97" s="3"/>
    </row>
    <row r="98" spans="1:1" ht="12.75" x14ac:dyDescent="0.2">
      <c r="A98" s="3"/>
    </row>
    <row r="99" spans="1:1" ht="12.75" x14ac:dyDescent="0.2">
      <c r="A99" s="3"/>
    </row>
    <row r="100" spans="1:1" ht="12.75" x14ac:dyDescent="0.2">
      <c r="A100" s="3"/>
    </row>
    <row r="101" spans="1:1" ht="12.75" x14ac:dyDescent="0.2">
      <c r="A101" s="3"/>
    </row>
    <row r="102" spans="1:1" ht="12.75" x14ac:dyDescent="0.2">
      <c r="A102" s="3"/>
    </row>
    <row r="103" spans="1:1" ht="12.75" x14ac:dyDescent="0.2">
      <c r="A103" s="3"/>
    </row>
    <row r="104" spans="1:1" ht="12.75" x14ac:dyDescent="0.2">
      <c r="A104" s="3"/>
    </row>
    <row r="105" spans="1:1" ht="12.75" x14ac:dyDescent="0.2">
      <c r="A105" s="3"/>
    </row>
    <row r="106" spans="1:1" ht="12.75" x14ac:dyDescent="0.2">
      <c r="A106" s="3"/>
    </row>
    <row r="107" spans="1:1" ht="12.75" x14ac:dyDescent="0.2">
      <c r="A107" s="3"/>
    </row>
    <row r="108" spans="1:1" ht="12.75" x14ac:dyDescent="0.2">
      <c r="A108" s="3"/>
    </row>
    <row r="109" spans="1:1" ht="12.75" x14ac:dyDescent="0.2">
      <c r="A109" s="3"/>
    </row>
    <row r="110" spans="1:1" ht="12.75" x14ac:dyDescent="0.2">
      <c r="A110" s="3"/>
    </row>
    <row r="111" spans="1:1" ht="12.75" x14ac:dyDescent="0.2">
      <c r="A111" s="3"/>
    </row>
    <row r="112" spans="1:1" ht="12.75" x14ac:dyDescent="0.2">
      <c r="A112" s="3"/>
    </row>
    <row r="113" spans="1:1" ht="12.75" x14ac:dyDescent="0.2">
      <c r="A113" s="3"/>
    </row>
    <row r="114" spans="1:1" ht="12.75" x14ac:dyDescent="0.2">
      <c r="A114" s="3"/>
    </row>
    <row r="115" spans="1:1" ht="12.75" x14ac:dyDescent="0.2">
      <c r="A115" s="3"/>
    </row>
    <row r="116" spans="1:1" ht="12.75" x14ac:dyDescent="0.2">
      <c r="A116" s="3"/>
    </row>
    <row r="117" spans="1:1" ht="12.75" x14ac:dyDescent="0.2">
      <c r="A117" s="3"/>
    </row>
    <row r="118" spans="1:1" ht="12.75" x14ac:dyDescent="0.2">
      <c r="A118" s="3"/>
    </row>
    <row r="119" spans="1:1" ht="12.75" x14ac:dyDescent="0.2">
      <c r="A119" s="3"/>
    </row>
    <row r="120" spans="1:1" ht="12.75" x14ac:dyDescent="0.2">
      <c r="A120" s="3"/>
    </row>
    <row r="121" spans="1:1" ht="12.75" x14ac:dyDescent="0.2">
      <c r="A121" s="3"/>
    </row>
    <row r="122" spans="1:1" ht="12.75" x14ac:dyDescent="0.2">
      <c r="A122" s="3"/>
    </row>
    <row r="123" spans="1:1" ht="12.75" x14ac:dyDescent="0.2">
      <c r="A123" s="3"/>
    </row>
    <row r="124" spans="1:1" ht="12.75" x14ac:dyDescent="0.2">
      <c r="A124" s="3"/>
    </row>
    <row r="125" spans="1:1" ht="12.75" x14ac:dyDescent="0.2">
      <c r="A125" s="3"/>
    </row>
    <row r="126" spans="1:1" ht="12.75" x14ac:dyDescent="0.2">
      <c r="A126" s="3"/>
    </row>
    <row r="127" spans="1:1" ht="12.75" x14ac:dyDescent="0.2">
      <c r="A127" s="3"/>
    </row>
    <row r="128" spans="1:1" ht="12.75" x14ac:dyDescent="0.2">
      <c r="A128" s="3"/>
    </row>
    <row r="129" spans="1:1" ht="12.75" x14ac:dyDescent="0.2">
      <c r="A129" s="3"/>
    </row>
    <row r="130" spans="1:1" ht="12.75" x14ac:dyDescent="0.2">
      <c r="A130" s="3"/>
    </row>
    <row r="131" spans="1:1" ht="12.75" x14ac:dyDescent="0.2">
      <c r="A131" s="3"/>
    </row>
    <row r="132" spans="1:1" ht="12.75" x14ac:dyDescent="0.2">
      <c r="A132" s="3"/>
    </row>
    <row r="133" spans="1:1" ht="12.75" x14ac:dyDescent="0.2">
      <c r="A133" s="3"/>
    </row>
    <row r="134" spans="1:1" ht="12.75" x14ac:dyDescent="0.2">
      <c r="A134" s="3"/>
    </row>
    <row r="135" spans="1:1" ht="12.75" x14ac:dyDescent="0.2">
      <c r="A135" s="3"/>
    </row>
    <row r="136" spans="1:1" ht="12.75" x14ac:dyDescent="0.2">
      <c r="A136" s="3"/>
    </row>
    <row r="137" spans="1:1" ht="12.75" x14ac:dyDescent="0.2">
      <c r="A137" s="3"/>
    </row>
    <row r="138" spans="1:1" ht="12.75" x14ac:dyDescent="0.2">
      <c r="A138" s="3"/>
    </row>
    <row r="139" spans="1:1" ht="12.75" x14ac:dyDescent="0.2">
      <c r="A139" s="3"/>
    </row>
    <row r="140" spans="1:1" ht="12.75" x14ac:dyDescent="0.2">
      <c r="A140" s="3"/>
    </row>
    <row r="141" spans="1:1" ht="12.75" x14ac:dyDescent="0.2">
      <c r="A141" s="3"/>
    </row>
    <row r="142" spans="1:1" ht="12.75" x14ac:dyDescent="0.2">
      <c r="A142" s="3"/>
    </row>
    <row r="143" spans="1:1" ht="12.75" x14ac:dyDescent="0.2">
      <c r="A143" s="3"/>
    </row>
    <row r="144" spans="1:1" ht="12.75" x14ac:dyDescent="0.2">
      <c r="A144" s="3"/>
    </row>
    <row r="145" spans="1:1" ht="12.75" x14ac:dyDescent="0.2">
      <c r="A145" s="3"/>
    </row>
    <row r="146" spans="1:1" ht="12.75" x14ac:dyDescent="0.2">
      <c r="A146" s="3"/>
    </row>
    <row r="147" spans="1:1" ht="12.75" x14ac:dyDescent="0.2">
      <c r="A147" s="3"/>
    </row>
    <row r="148" spans="1:1" ht="12.75" x14ac:dyDescent="0.2">
      <c r="A148" s="3"/>
    </row>
    <row r="149" spans="1:1" ht="12.75" x14ac:dyDescent="0.2">
      <c r="A149" s="3"/>
    </row>
    <row r="150" spans="1:1" ht="12.75" x14ac:dyDescent="0.2">
      <c r="A150" s="3"/>
    </row>
    <row r="151" spans="1:1" ht="12.75" x14ac:dyDescent="0.2">
      <c r="A151" s="3"/>
    </row>
    <row r="152" spans="1:1" ht="12.75" x14ac:dyDescent="0.2">
      <c r="A152" s="3"/>
    </row>
    <row r="153" spans="1:1" ht="12.75" x14ac:dyDescent="0.2">
      <c r="A153" s="3"/>
    </row>
    <row r="154" spans="1:1" ht="12.75" x14ac:dyDescent="0.2">
      <c r="A154" s="3"/>
    </row>
    <row r="155" spans="1:1" ht="12.75" x14ac:dyDescent="0.2">
      <c r="A155" s="3"/>
    </row>
    <row r="156" spans="1:1" ht="12.75" x14ac:dyDescent="0.2">
      <c r="A156" s="3"/>
    </row>
    <row r="157" spans="1:1" ht="12.75" x14ac:dyDescent="0.2">
      <c r="A157" s="3"/>
    </row>
    <row r="158" spans="1:1" ht="12.75" x14ac:dyDescent="0.2">
      <c r="A158" s="3"/>
    </row>
    <row r="159" spans="1:1" ht="12.75" x14ac:dyDescent="0.2">
      <c r="A159" s="3"/>
    </row>
    <row r="160" spans="1:1" ht="12.75" x14ac:dyDescent="0.2">
      <c r="A160" s="3"/>
    </row>
    <row r="161" spans="1:1" ht="12.75" x14ac:dyDescent="0.2">
      <c r="A161" s="3"/>
    </row>
    <row r="162" spans="1:1" ht="12.75" x14ac:dyDescent="0.2">
      <c r="A162" s="3"/>
    </row>
    <row r="163" spans="1:1" ht="12.75" x14ac:dyDescent="0.2">
      <c r="A163" s="3"/>
    </row>
    <row r="164" spans="1:1" ht="12.75" x14ac:dyDescent="0.2">
      <c r="A164" s="3"/>
    </row>
    <row r="165" spans="1:1" ht="12.75" x14ac:dyDescent="0.2">
      <c r="A165" s="3"/>
    </row>
    <row r="166" spans="1:1" ht="12.75" x14ac:dyDescent="0.2">
      <c r="A166" s="3"/>
    </row>
    <row r="167" spans="1:1" ht="12.75" x14ac:dyDescent="0.2">
      <c r="A167" s="3"/>
    </row>
    <row r="168" spans="1:1" ht="12.75" x14ac:dyDescent="0.2">
      <c r="A168" s="3"/>
    </row>
    <row r="169" spans="1:1" ht="12.75" x14ac:dyDescent="0.2">
      <c r="A169" s="3"/>
    </row>
    <row r="170" spans="1:1" ht="12.75" x14ac:dyDescent="0.2">
      <c r="A170" s="3"/>
    </row>
    <row r="171" spans="1:1" ht="12.75" x14ac:dyDescent="0.2">
      <c r="A171" s="3"/>
    </row>
    <row r="172" spans="1:1" ht="12.75" x14ac:dyDescent="0.2">
      <c r="A172" s="3"/>
    </row>
    <row r="173" spans="1:1" ht="12.75" x14ac:dyDescent="0.2">
      <c r="A173" s="3"/>
    </row>
    <row r="174" spans="1:1" ht="12.75" x14ac:dyDescent="0.2">
      <c r="A174" s="3"/>
    </row>
    <row r="175" spans="1:1" ht="12.75" x14ac:dyDescent="0.2">
      <c r="A175" s="3"/>
    </row>
    <row r="176" spans="1:1" ht="12.75" x14ac:dyDescent="0.2">
      <c r="A176" s="3"/>
    </row>
    <row r="177" spans="1:1" ht="12.75" x14ac:dyDescent="0.2">
      <c r="A177" s="3"/>
    </row>
    <row r="178" spans="1:1" ht="12.75" x14ac:dyDescent="0.2">
      <c r="A178" s="3"/>
    </row>
    <row r="179" spans="1:1" ht="12.75" x14ac:dyDescent="0.2">
      <c r="A179" s="3"/>
    </row>
    <row r="180" spans="1:1" ht="12.75" x14ac:dyDescent="0.2">
      <c r="A180" s="3"/>
    </row>
    <row r="181" spans="1:1" ht="12.75" x14ac:dyDescent="0.2">
      <c r="A181" s="3"/>
    </row>
    <row r="182" spans="1:1" ht="12.75" x14ac:dyDescent="0.2">
      <c r="A182" s="3"/>
    </row>
    <row r="183" spans="1:1" ht="12.75" x14ac:dyDescent="0.2">
      <c r="A183" s="3"/>
    </row>
    <row r="184" spans="1:1" ht="12.75" x14ac:dyDescent="0.2">
      <c r="A184" s="3"/>
    </row>
    <row r="185" spans="1:1" ht="12.75" x14ac:dyDescent="0.2">
      <c r="A185" s="3"/>
    </row>
    <row r="186" spans="1:1" ht="12.75" x14ac:dyDescent="0.2">
      <c r="A186" s="3"/>
    </row>
    <row r="187" spans="1:1" ht="12.75" x14ac:dyDescent="0.2">
      <c r="A187" s="3"/>
    </row>
    <row r="188" spans="1:1" ht="12.75" x14ac:dyDescent="0.2">
      <c r="A188" s="3"/>
    </row>
    <row r="189" spans="1:1" ht="12.75" x14ac:dyDescent="0.2">
      <c r="A189" s="3"/>
    </row>
    <row r="190" spans="1:1" ht="12.75" x14ac:dyDescent="0.2">
      <c r="A190" s="3"/>
    </row>
    <row r="191" spans="1:1" ht="12.75" x14ac:dyDescent="0.2">
      <c r="A191" s="3"/>
    </row>
    <row r="192" spans="1:1" ht="12.75" x14ac:dyDescent="0.2">
      <c r="A192" s="3"/>
    </row>
    <row r="193" spans="1:1" ht="12.75" x14ac:dyDescent="0.2">
      <c r="A193" s="3"/>
    </row>
    <row r="194" spans="1:1" ht="12.75" x14ac:dyDescent="0.2">
      <c r="A194" s="3"/>
    </row>
    <row r="195" spans="1:1" ht="12.75" x14ac:dyDescent="0.2">
      <c r="A195" s="3"/>
    </row>
    <row r="196" spans="1:1" ht="12.75" x14ac:dyDescent="0.2">
      <c r="A196" s="3"/>
    </row>
    <row r="197" spans="1:1" ht="12.75" x14ac:dyDescent="0.2">
      <c r="A197" s="3"/>
    </row>
    <row r="198" spans="1:1" ht="12.75" x14ac:dyDescent="0.2">
      <c r="A198" s="3"/>
    </row>
    <row r="199" spans="1:1" ht="12.75" x14ac:dyDescent="0.2">
      <c r="A199" s="3"/>
    </row>
    <row r="200" spans="1:1" ht="12.75" x14ac:dyDescent="0.2">
      <c r="A200" s="3"/>
    </row>
    <row r="201" spans="1:1" ht="12.75" x14ac:dyDescent="0.2">
      <c r="A201" s="3"/>
    </row>
    <row r="202" spans="1:1" ht="12.75" x14ac:dyDescent="0.2">
      <c r="A202" s="3"/>
    </row>
    <row r="203" spans="1:1" ht="12.75" x14ac:dyDescent="0.2">
      <c r="A203" s="3"/>
    </row>
    <row r="204" spans="1:1" ht="12.75" x14ac:dyDescent="0.2">
      <c r="A204" s="3"/>
    </row>
    <row r="205" spans="1:1" ht="12.75" x14ac:dyDescent="0.2">
      <c r="A205" s="3"/>
    </row>
    <row r="206" spans="1:1" ht="12.75" x14ac:dyDescent="0.2">
      <c r="A206" s="3"/>
    </row>
    <row r="207" spans="1:1" ht="12.75" x14ac:dyDescent="0.2">
      <c r="A207" s="3"/>
    </row>
    <row r="208" spans="1:1" ht="12.75" x14ac:dyDescent="0.2">
      <c r="A208" s="3"/>
    </row>
    <row r="209" spans="1:1" ht="12.75" x14ac:dyDescent="0.2">
      <c r="A209" s="3"/>
    </row>
    <row r="210" spans="1:1" ht="12.75" x14ac:dyDescent="0.2">
      <c r="A210" s="3"/>
    </row>
    <row r="211" spans="1:1" ht="12.75" x14ac:dyDescent="0.2">
      <c r="A211" s="3"/>
    </row>
    <row r="212" spans="1:1" ht="12.75" x14ac:dyDescent="0.2">
      <c r="A212" s="3"/>
    </row>
    <row r="213" spans="1:1" ht="12.75" x14ac:dyDescent="0.2">
      <c r="A213" s="3"/>
    </row>
    <row r="214" spans="1:1" ht="12.75" x14ac:dyDescent="0.2">
      <c r="A214" s="3"/>
    </row>
    <row r="215" spans="1:1" ht="12.75" x14ac:dyDescent="0.2">
      <c r="A215" s="3"/>
    </row>
    <row r="216" spans="1:1" ht="12.75" x14ac:dyDescent="0.2">
      <c r="A216" s="3"/>
    </row>
    <row r="217" spans="1:1" ht="12.75" x14ac:dyDescent="0.2">
      <c r="A217" s="3"/>
    </row>
    <row r="218" spans="1:1" ht="12.75" x14ac:dyDescent="0.2">
      <c r="A218" s="3"/>
    </row>
    <row r="219" spans="1:1" ht="12.75" x14ac:dyDescent="0.2">
      <c r="A219" s="3"/>
    </row>
    <row r="220" spans="1:1" ht="12.75" x14ac:dyDescent="0.2">
      <c r="A220" s="3"/>
    </row>
    <row r="221" spans="1:1" ht="12.75" x14ac:dyDescent="0.2">
      <c r="A221" s="3"/>
    </row>
    <row r="222" spans="1:1" ht="12.75" x14ac:dyDescent="0.2">
      <c r="A222" s="3"/>
    </row>
    <row r="223" spans="1:1" ht="12.75" x14ac:dyDescent="0.2">
      <c r="A223" s="3"/>
    </row>
    <row r="224" spans="1:1" ht="12.75" x14ac:dyDescent="0.2">
      <c r="A224" s="3"/>
    </row>
    <row r="225" spans="1:1" ht="12.75" x14ac:dyDescent="0.2">
      <c r="A225" s="3"/>
    </row>
    <row r="226" spans="1:1" ht="12.75" x14ac:dyDescent="0.2">
      <c r="A226" s="3"/>
    </row>
    <row r="227" spans="1:1" ht="12.75" x14ac:dyDescent="0.2">
      <c r="A227" s="3"/>
    </row>
    <row r="228" spans="1:1" ht="12.75" x14ac:dyDescent="0.2">
      <c r="A228" s="3"/>
    </row>
    <row r="229" spans="1:1" ht="12.75" x14ac:dyDescent="0.2">
      <c r="A229" s="3"/>
    </row>
    <row r="230" spans="1:1" ht="12.75" x14ac:dyDescent="0.2">
      <c r="A230" s="3"/>
    </row>
    <row r="231" spans="1:1" ht="12.75" x14ac:dyDescent="0.2">
      <c r="A231" s="3"/>
    </row>
    <row r="232" spans="1:1" ht="12.75" x14ac:dyDescent="0.2">
      <c r="A232" s="3"/>
    </row>
    <row r="233" spans="1:1" ht="12.75" x14ac:dyDescent="0.2">
      <c r="A233" s="3"/>
    </row>
    <row r="234" spans="1:1" ht="12.75" x14ac:dyDescent="0.2">
      <c r="A234" s="3"/>
    </row>
    <row r="235" spans="1:1" ht="12.75" x14ac:dyDescent="0.2">
      <c r="A235" s="3"/>
    </row>
    <row r="236" spans="1:1" ht="12.75" x14ac:dyDescent="0.2">
      <c r="A236" s="3"/>
    </row>
    <row r="237" spans="1:1" ht="12.75" x14ac:dyDescent="0.2">
      <c r="A237" s="3"/>
    </row>
    <row r="238" spans="1:1" ht="12.75" x14ac:dyDescent="0.2">
      <c r="A238" s="3"/>
    </row>
    <row r="239" spans="1:1" ht="12.75" x14ac:dyDescent="0.2">
      <c r="A239" s="3"/>
    </row>
    <row r="240" spans="1:1" ht="12.75" x14ac:dyDescent="0.2">
      <c r="A240" s="3"/>
    </row>
    <row r="241" spans="1:1" ht="12.75" x14ac:dyDescent="0.2">
      <c r="A241" s="3"/>
    </row>
    <row r="242" spans="1:1" ht="12.75" x14ac:dyDescent="0.2">
      <c r="A242" s="3"/>
    </row>
    <row r="243" spans="1:1" ht="12.75" x14ac:dyDescent="0.2">
      <c r="A243" s="3"/>
    </row>
    <row r="244" spans="1:1" ht="12.75" x14ac:dyDescent="0.2">
      <c r="A244" s="3"/>
    </row>
    <row r="245" spans="1:1" ht="12.75" x14ac:dyDescent="0.2">
      <c r="A245" s="3"/>
    </row>
    <row r="246" spans="1:1" ht="12.75" x14ac:dyDescent="0.2">
      <c r="A246" s="3"/>
    </row>
    <row r="247" spans="1:1" ht="12.75" x14ac:dyDescent="0.2">
      <c r="A247" s="3"/>
    </row>
    <row r="248" spans="1:1" ht="12.75" x14ac:dyDescent="0.2">
      <c r="A248" s="3"/>
    </row>
    <row r="249" spans="1:1" ht="12.75" x14ac:dyDescent="0.2">
      <c r="A249" s="3"/>
    </row>
    <row r="250" spans="1:1" ht="12.75" x14ac:dyDescent="0.2">
      <c r="A250" s="3"/>
    </row>
    <row r="251" spans="1:1" ht="12.75" x14ac:dyDescent="0.2">
      <c r="A251" s="3"/>
    </row>
    <row r="252" spans="1:1" ht="12.75" x14ac:dyDescent="0.2">
      <c r="A252" s="3"/>
    </row>
    <row r="253" spans="1:1" ht="12.75" x14ac:dyDescent="0.2">
      <c r="A253" s="3"/>
    </row>
    <row r="254" spans="1:1" ht="12.75" x14ac:dyDescent="0.2">
      <c r="A254" s="3"/>
    </row>
    <row r="255" spans="1:1" ht="12.75" x14ac:dyDescent="0.2">
      <c r="A255" s="3"/>
    </row>
    <row r="256" spans="1:1" ht="12.75" x14ac:dyDescent="0.2">
      <c r="A256" s="3"/>
    </row>
    <row r="257" spans="1:1" ht="12.75" x14ac:dyDescent="0.2">
      <c r="A257" s="3"/>
    </row>
    <row r="258" spans="1:1" ht="12.75" x14ac:dyDescent="0.2">
      <c r="A258" s="3"/>
    </row>
    <row r="259" spans="1:1" ht="12.75" x14ac:dyDescent="0.2">
      <c r="A259" s="3"/>
    </row>
    <row r="260" spans="1:1" ht="12.75" x14ac:dyDescent="0.2">
      <c r="A260" s="3"/>
    </row>
    <row r="261" spans="1:1" ht="12.75" x14ac:dyDescent="0.2">
      <c r="A261" s="3"/>
    </row>
    <row r="262" spans="1:1" ht="12.75" x14ac:dyDescent="0.2">
      <c r="A262" s="3"/>
    </row>
    <row r="263" spans="1:1" ht="12.75" x14ac:dyDescent="0.2">
      <c r="A263" s="3"/>
    </row>
    <row r="264" spans="1:1" ht="12.75" x14ac:dyDescent="0.2">
      <c r="A264" s="3"/>
    </row>
    <row r="265" spans="1:1" ht="12.75" x14ac:dyDescent="0.2">
      <c r="A265" s="3"/>
    </row>
    <row r="266" spans="1:1" ht="12.75" x14ac:dyDescent="0.2">
      <c r="A266" s="3"/>
    </row>
    <row r="267" spans="1:1" ht="12.75" x14ac:dyDescent="0.2">
      <c r="A267" s="3"/>
    </row>
    <row r="268" spans="1:1" ht="12.75" x14ac:dyDescent="0.2">
      <c r="A268" s="3"/>
    </row>
    <row r="269" spans="1:1" ht="12.75" x14ac:dyDescent="0.2">
      <c r="A269" s="3"/>
    </row>
    <row r="270" spans="1:1" ht="12.75" x14ac:dyDescent="0.2">
      <c r="A270" s="3"/>
    </row>
    <row r="271" spans="1:1" ht="12.75" x14ac:dyDescent="0.2">
      <c r="A271" s="3"/>
    </row>
    <row r="272" spans="1:1" ht="12.75" x14ac:dyDescent="0.2">
      <c r="A272" s="3"/>
    </row>
    <row r="273" spans="1:1" ht="12.75" x14ac:dyDescent="0.2">
      <c r="A273" s="3"/>
    </row>
    <row r="274" spans="1:1" ht="12.75" x14ac:dyDescent="0.2">
      <c r="A274" s="3"/>
    </row>
    <row r="275" spans="1:1" ht="12.75" x14ac:dyDescent="0.2">
      <c r="A275" s="3"/>
    </row>
    <row r="276" spans="1:1" ht="12.75" x14ac:dyDescent="0.2">
      <c r="A276" s="3"/>
    </row>
    <row r="277" spans="1:1" ht="12.75" x14ac:dyDescent="0.2">
      <c r="A277" s="3"/>
    </row>
    <row r="278" spans="1:1" ht="12.75" x14ac:dyDescent="0.2">
      <c r="A278" s="3"/>
    </row>
    <row r="279" spans="1:1" ht="12.75" x14ac:dyDescent="0.2">
      <c r="A279" s="3"/>
    </row>
    <row r="280" spans="1:1" ht="12.75" x14ac:dyDescent="0.2">
      <c r="A280" s="3"/>
    </row>
    <row r="281" spans="1:1" ht="12.75" x14ac:dyDescent="0.2">
      <c r="A281" s="3"/>
    </row>
    <row r="282" spans="1:1" ht="12.75" x14ac:dyDescent="0.2">
      <c r="A282" s="3"/>
    </row>
    <row r="283" spans="1:1" ht="12.75" x14ac:dyDescent="0.2">
      <c r="A283" s="3"/>
    </row>
    <row r="284" spans="1:1" ht="12.75" x14ac:dyDescent="0.2">
      <c r="A284" s="3"/>
    </row>
    <row r="285" spans="1:1" ht="12.75" x14ac:dyDescent="0.2">
      <c r="A285" s="3"/>
    </row>
    <row r="286" spans="1:1" ht="12.75" x14ac:dyDescent="0.2">
      <c r="A286" s="3"/>
    </row>
    <row r="287" spans="1:1" ht="12.75" x14ac:dyDescent="0.2">
      <c r="A287" s="3"/>
    </row>
    <row r="288" spans="1:1" ht="12.75" x14ac:dyDescent="0.2">
      <c r="A288" s="3"/>
    </row>
    <row r="289" spans="1:1" ht="12.75" x14ac:dyDescent="0.2">
      <c r="A289" s="3"/>
    </row>
    <row r="290" spans="1:1" ht="12.75" x14ac:dyDescent="0.2">
      <c r="A290" s="3"/>
    </row>
    <row r="291" spans="1:1" ht="12.75" x14ac:dyDescent="0.2">
      <c r="A291" s="3"/>
    </row>
    <row r="292" spans="1:1" ht="12.75" x14ac:dyDescent="0.2">
      <c r="A292" s="3"/>
    </row>
    <row r="293" spans="1:1" ht="12.75" x14ac:dyDescent="0.2">
      <c r="A293" s="3"/>
    </row>
    <row r="294" spans="1:1" ht="12.75" x14ac:dyDescent="0.2">
      <c r="A294" s="3"/>
    </row>
    <row r="295" spans="1:1" ht="12.75" x14ac:dyDescent="0.2">
      <c r="A295" s="3"/>
    </row>
    <row r="296" spans="1:1" ht="12.75" x14ac:dyDescent="0.2">
      <c r="A296" s="3"/>
    </row>
    <row r="297" spans="1:1" ht="12.75" x14ac:dyDescent="0.2">
      <c r="A297" s="3"/>
    </row>
    <row r="298" spans="1:1" ht="12.75" x14ac:dyDescent="0.2">
      <c r="A298" s="3"/>
    </row>
    <row r="299" spans="1:1" ht="12.75" x14ac:dyDescent="0.2">
      <c r="A299" s="3"/>
    </row>
    <row r="300" spans="1:1" ht="12.75" x14ac:dyDescent="0.2">
      <c r="A300" s="3"/>
    </row>
    <row r="301" spans="1:1" ht="12.75" x14ac:dyDescent="0.2">
      <c r="A301" s="3"/>
    </row>
    <row r="302" spans="1:1" ht="12.75" x14ac:dyDescent="0.2">
      <c r="A302" s="3"/>
    </row>
    <row r="303" spans="1:1" ht="12.75" x14ac:dyDescent="0.2">
      <c r="A303" s="3"/>
    </row>
    <row r="304" spans="1:1" ht="12.75" x14ac:dyDescent="0.2">
      <c r="A304" s="3"/>
    </row>
    <row r="305" spans="1:1" ht="12.75" x14ac:dyDescent="0.2">
      <c r="A305" s="3"/>
    </row>
    <row r="306" spans="1:1" ht="12.75" x14ac:dyDescent="0.2">
      <c r="A306" s="3"/>
    </row>
    <row r="307" spans="1:1" ht="12.75" x14ac:dyDescent="0.2">
      <c r="A307" s="3"/>
    </row>
    <row r="308" spans="1:1" ht="12.75" x14ac:dyDescent="0.2">
      <c r="A308" s="3"/>
    </row>
    <row r="309" spans="1:1" ht="12.75" x14ac:dyDescent="0.2">
      <c r="A309" s="3"/>
    </row>
    <row r="310" spans="1:1" ht="12.75" x14ac:dyDescent="0.2">
      <c r="A310" s="3"/>
    </row>
    <row r="311" spans="1:1" ht="12.75" x14ac:dyDescent="0.2">
      <c r="A311" s="3"/>
    </row>
    <row r="312" spans="1:1" ht="12.75" x14ac:dyDescent="0.2">
      <c r="A312" s="3"/>
    </row>
    <row r="313" spans="1:1" ht="12.75" x14ac:dyDescent="0.2">
      <c r="A313" s="3"/>
    </row>
    <row r="314" spans="1:1" ht="12.75" x14ac:dyDescent="0.2">
      <c r="A314" s="3"/>
    </row>
    <row r="315" spans="1:1" ht="12.75" x14ac:dyDescent="0.2">
      <c r="A315" s="3"/>
    </row>
    <row r="316" spans="1:1" ht="12.75" x14ac:dyDescent="0.2">
      <c r="A316" s="3"/>
    </row>
    <row r="317" spans="1:1" ht="12.75" x14ac:dyDescent="0.2">
      <c r="A317" s="3"/>
    </row>
    <row r="318" spans="1:1" ht="12.75" x14ac:dyDescent="0.2">
      <c r="A318" s="3"/>
    </row>
    <row r="319" spans="1:1" ht="12.75" x14ac:dyDescent="0.2">
      <c r="A319" s="3"/>
    </row>
    <row r="320" spans="1:1" ht="12.75" x14ac:dyDescent="0.2">
      <c r="A320" s="3"/>
    </row>
    <row r="321" spans="1:1" ht="12.75" x14ac:dyDescent="0.2">
      <c r="A321" s="3"/>
    </row>
    <row r="322" spans="1:1" ht="12.75" x14ac:dyDescent="0.2">
      <c r="A322" s="3"/>
    </row>
    <row r="323" spans="1:1" ht="12.75" x14ac:dyDescent="0.2">
      <c r="A323" s="3"/>
    </row>
    <row r="324" spans="1:1" ht="12.75" x14ac:dyDescent="0.2">
      <c r="A324" s="3"/>
    </row>
    <row r="325" spans="1:1" ht="12.75" x14ac:dyDescent="0.2">
      <c r="A325" s="3"/>
    </row>
    <row r="326" spans="1:1" ht="12.75" x14ac:dyDescent="0.2">
      <c r="A326" s="3"/>
    </row>
    <row r="327" spans="1:1" ht="12.75" x14ac:dyDescent="0.2">
      <c r="A327" s="3"/>
    </row>
    <row r="328" spans="1:1" ht="12.75" x14ac:dyDescent="0.2">
      <c r="A328" s="3"/>
    </row>
    <row r="329" spans="1:1" ht="12.75" x14ac:dyDescent="0.2">
      <c r="A329" s="3"/>
    </row>
    <row r="330" spans="1:1" ht="12.75" x14ac:dyDescent="0.2">
      <c r="A330" s="3"/>
    </row>
    <row r="331" spans="1:1" ht="12.75" x14ac:dyDescent="0.2">
      <c r="A331" s="3"/>
    </row>
    <row r="332" spans="1:1" ht="12.75" x14ac:dyDescent="0.2">
      <c r="A332" s="3"/>
    </row>
    <row r="333" spans="1:1" ht="12.75" x14ac:dyDescent="0.2">
      <c r="A333" s="3"/>
    </row>
    <row r="334" spans="1:1" ht="12.75" x14ac:dyDescent="0.2">
      <c r="A334" s="3"/>
    </row>
    <row r="335" spans="1:1" ht="12.75" x14ac:dyDescent="0.2">
      <c r="A335" s="3"/>
    </row>
    <row r="336" spans="1:1" ht="12.75" x14ac:dyDescent="0.2">
      <c r="A336" s="3"/>
    </row>
    <row r="337" spans="1:1" ht="12.75" x14ac:dyDescent="0.2">
      <c r="A337" s="3"/>
    </row>
    <row r="338" spans="1:1" ht="12.75" x14ac:dyDescent="0.2">
      <c r="A338" s="3"/>
    </row>
    <row r="339" spans="1:1" ht="12.75" x14ac:dyDescent="0.2">
      <c r="A339" s="3"/>
    </row>
    <row r="340" spans="1:1" ht="12.75" x14ac:dyDescent="0.2">
      <c r="A340" s="3"/>
    </row>
    <row r="341" spans="1:1" ht="12.75" x14ac:dyDescent="0.2">
      <c r="A341" s="3"/>
    </row>
    <row r="342" spans="1:1" ht="12.75" x14ac:dyDescent="0.2">
      <c r="A342" s="3"/>
    </row>
    <row r="343" spans="1:1" ht="12.75" x14ac:dyDescent="0.2">
      <c r="A343" s="3"/>
    </row>
    <row r="344" spans="1:1" ht="12.75" x14ac:dyDescent="0.2">
      <c r="A344" s="3"/>
    </row>
    <row r="345" spans="1:1" ht="12.75" x14ac:dyDescent="0.2">
      <c r="A345" s="3"/>
    </row>
    <row r="346" spans="1:1" ht="12.75" x14ac:dyDescent="0.2">
      <c r="A346" s="3"/>
    </row>
    <row r="347" spans="1:1" ht="12.75" x14ac:dyDescent="0.2">
      <c r="A347" s="3"/>
    </row>
    <row r="348" spans="1:1" ht="12.75" x14ac:dyDescent="0.2">
      <c r="A348" s="3"/>
    </row>
    <row r="349" spans="1:1" ht="12.75" x14ac:dyDescent="0.2">
      <c r="A349" s="3"/>
    </row>
    <row r="350" spans="1:1" ht="12.75" x14ac:dyDescent="0.2">
      <c r="A350" s="3"/>
    </row>
    <row r="351" spans="1:1" ht="12.75" x14ac:dyDescent="0.2">
      <c r="A351" s="3"/>
    </row>
    <row r="352" spans="1:1" ht="12.75" x14ac:dyDescent="0.2">
      <c r="A352" s="3"/>
    </row>
    <row r="353" spans="1:1" ht="12.75" x14ac:dyDescent="0.2">
      <c r="A353" s="3"/>
    </row>
    <row r="354" spans="1:1" ht="12.75" x14ac:dyDescent="0.2">
      <c r="A354" s="3"/>
    </row>
    <row r="355" spans="1:1" ht="12.75" x14ac:dyDescent="0.2">
      <c r="A355" s="3"/>
    </row>
    <row r="356" spans="1:1" ht="12.75" x14ac:dyDescent="0.2">
      <c r="A356" s="3"/>
    </row>
    <row r="357" spans="1:1" ht="12.75" x14ac:dyDescent="0.2">
      <c r="A357" s="3"/>
    </row>
    <row r="358" spans="1:1" ht="12.75" x14ac:dyDescent="0.2">
      <c r="A358" s="3"/>
    </row>
    <row r="359" spans="1:1" ht="12.75" x14ac:dyDescent="0.2">
      <c r="A359" s="3"/>
    </row>
    <row r="360" spans="1:1" ht="12.75" x14ac:dyDescent="0.2">
      <c r="A360" s="3"/>
    </row>
    <row r="361" spans="1:1" ht="12.75" x14ac:dyDescent="0.2">
      <c r="A361" s="3"/>
    </row>
    <row r="362" spans="1:1" ht="12.75" x14ac:dyDescent="0.2">
      <c r="A362" s="3"/>
    </row>
    <row r="363" spans="1:1" ht="12.75" x14ac:dyDescent="0.2">
      <c r="A363" s="3"/>
    </row>
    <row r="364" spans="1:1" ht="12.75" x14ac:dyDescent="0.2">
      <c r="A364" s="3"/>
    </row>
    <row r="365" spans="1:1" ht="12.75" x14ac:dyDescent="0.2">
      <c r="A365" s="3"/>
    </row>
    <row r="366" spans="1:1" ht="12.75" x14ac:dyDescent="0.2">
      <c r="A366" s="3"/>
    </row>
    <row r="367" spans="1:1" ht="12.75" x14ac:dyDescent="0.2">
      <c r="A367" s="3"/>
    </row>
    <row r="368" spans="1:1" ht="12.75" x14ac:dyDescent="0.2">
      <c r="A368" s="3"/>
    </row>
    <row r="369" spans="1:1" ht="12.75" x14ac:dyDescent="0.2">
      <c r="A369" s="3"/>
    </row>
    <row r="370" spans="1:1" ht="12.75" x14ac:dyDescent="0.2">
      <c r="A370" s="3"/>
    </row>
    <row r="371" spans="1:1" ht="12.75" x14ac:dyDescent="0.2">
      <c r="A371" s="3"/>
    </row>
    <row r="372" spans="1:1" ht="12.75" x14ac:dyDescent="0.2">
      <c r="A372" s="3"/>
    </row>
    <row r="373" spans="1:1" ht="12.75" x14ac:dyDescent="0.2">
      <c r="A373" s="3"/>
    </row>
    <row r="374" spans="1:1" ht="12.75" x14ac:dyDescent="0.2">
      <c r="A374" s="3"/>
    </row>
    <row r="375" spans="1:1" ht="12.75" x14ac:dyDescent="0.2">
      <c r="A375" s="3"/>
    </row>
    <row r="376" spans="1:1" ht="12.75" x14ac:dyDescent="0.2">
      <c r="A376" s="3"/>
    </row>
    <row r="377" spans="1:1" ht="12.75" x14ac:dyDescent="0.2">
      <c r="A377" s="3"/>
    </row>
    <row r="378" spans="1:1" ht="12.75" x14ac:dyDescent="0.2">
      <c r="A378" s="3"/>
    </row>
    <row r="379" spans="1:1" ht="12.75" x14ac:dyDescent="0.2">
      <c r="A379" s="3"/>
    </row>
    <row r="380" spans="1:1" ht="12.75" x14ac:dyDescent="0.2">
      <c r="A380" s="3"/>
    </row>
    <row r="381" spans="1:1" ht="12.75" x14ac:dyDescent="0.2">
      <c r="A381" s="3"/>
    </row>
    <row r="382" spans="1:1" ht="12.75" x14ac:dyDescent="0.2">
      <c r="A382" s="3"/>
    </row>
    <row r="383" spans="1:1" ht="12.75" x14ac:dyDescent="0.2">
      <c r="A383" s="3"/>
    </row>
    <row r="384" spans="1:1" ht="12.75" x14ac:dyDescent="0.2">
      <c r="A384" s="3"/>
    </row>
    <row r="385" spans="1:1" ht="12.75" x14ac:dyDescent="0.2">
      <c r="A385" s="3"/>
    </row>
    <row r="386" spans="1:1" ht="12.75" x14ac:dyDescent="0.2">
      <c r="A386" s="3"/>
    </row>
    <row r="387" spans="1:1" ht="12.75" x14ac:dyDescent="0.2">
      <c r="A387" s="3"/>
    </row>
    <row r="388" spans="1:1" ht="12.75" x14ac:dyDescent="0.2">
      <c r="A388" s="3"/>
    </row>
    <row r="389" spans="1:1" ht="12.75" x14ac:dyDescent="0.2">
      <c r="A389" s="3"/>
    </row>
    <row r="390" spans="1:1" ht="12.75" x14ac:dyDescent="0.2">
      <c r="A390" s="3"/>
    </row>
    <row r="391" spans="1:1" ht="12.75" x14ac:dyDescent="0.2">
      <c r="A391" s="3"/>
    </row>
    <row r="392" spans="1:1" ht="12.75" x14ac:dyDescent="0.2">
      <c r="A392" s="3"/>
    </row>
    <row r="393" spans="1:1" ht="12.75" x14ac:dyDescent="0.2">
      <c r="A393" s="3"/>
    </row>
    <row r="394" spans="1:1" ht="12.75" x14ac:dyDescent="0.2">
      <c r="A394" s="3"/>
    </row>
    <row r="395" spans="1:1" ht="12.75" x14ac:dyDescent="0.2">
      <c r="A395" s="3"/>
    </row>
    <row r="396" spans="1:1" ht="12.75" x14ac:dyDescent="0.2">
      <c r="A396" s="3"/>
    </row>
    <row r="397" spans="1:1" ht="12.75" x14ac:dyDescent="0.2">
      <c r="A397" s="3"/>
    </row>
    <row r="398" spans="1:1" ht="12.75" x14ac:dyDescent="0.2">
      <c r="A398" s="3"/>
    </row>
    <row r="399" spans="1:1" ht="12.75" x14ac:dyDescent="0.2">
      <c r="A399" s="3"/>
    </row>
    <row r="400" spans="1:1" ht="12.75" x14ac:dyDescent="0.2">
      <c r="A400" s="3"/>
    </row>
    <row r="401" spans="1:1" ht="12.75" x14ac:dyDescent="0.2">
      <c r="A401" s="3"/>
    </row>
    <row r="402" spans="1:1" ht="12.75" x14ac:dyDescent="0.2">
      <c r="A402" s="3"/>
    </row>
    <row r="403" spans="1:1" ht="12.75" x14ac:dyDescent="0.2">
      <c r="A403" s="3"/>
    </row>
    <row r="404" spans="1:1" ht="12.75" x14ac:dyDescent="0.2">
      <c r="A404" s="3"/>
    </row>
    <row r="405" spans="1:1" ht="12.75" x14ac:dyDescent="0.2">
      <c r="A405" s="3"/>
    </row>
    <row r="406" spans="1:1" ht="12.75" x14ac:dyDescent="0.2">
      <c r="A406" s="3"/>
    </row>
    <row r="407" spans="1:1" ht="12.75" x14ac:dyDescent="0.2">
      <c r="A407" s="3"/>
    </row>
    <row r="408" spans="1:1" ht="12.75" x14ac:dyDescent="0.2">
      <c r="A408" s="3"/>
    </row>
    <row r="409" spans="1:1" ht="12.75" x14ac:dyDescent="0.2">
      <c r="A409" s="3"/>
    </row>
    <row r="410" spans="1:1" ht="12.75" x14ac:dyDescent="0.2">
      <c r="A410" s="3"/>
    </row>
    <row r="411" spans="1:1" ht="12.75" x14ac:dyDescent="0.2">
      <c r="A411" s="3"/>
    </row>
    <row r="412" spans="1:1" ht="12.75" x14ac:dyDescent="0.2">
      <c r="A412" s="3"/>
    </row>
    <row r="413" spans="1:1" ht="12.75" x14ac:dyDescent="0.2">
      <c r="A413" s="3"/>
    </row>
    <row r="414" spans="1:1" ht="12.75" x14ac:dyDescent="0.2">
      <c r="A414" s="3"/>
    </row>
    <row r="415" spans="1:1" ht="12.75" x14ac:dyDescent="0.2">
      <c r="A415" s="3"/>
    </row>
    <row r="416" spans="1:1" ht="12.75" x14ac:dyDescent="0.2">
      <c r="A416" s="3"/>
    </row>
    <row r="417" spans="1:1" ht="12.75" x14ac:dyDescent="0.2">
      <c r="A417" s="3"/>
    </row>
    <row r="418" spans="1:1" ht="12.75" x14ac:dyDescent="0.2">
      <c r="A418" s="3"/>
    </row>
    <row r="419" spans="1:1" ht="12.75" x14ac:dyDescent="0.2">
      <c r="A419" s="3"/>
    </row>
    <row r="420" spans="1:1" ht="12.75" x14ac:dyDescent="0.2">
      <c r="A420" s="3"/>
    </row>
    <row r="421" spans="1:1" ht="12.75" x14ac:dyDescent="0.2">
      <c r="A421" s="3"/>
    </row>
    <row r="422" spans="1:1" ht="12.75" x14ac:dyDescent="0.2">
      <c r="A422" s="3"/>
    </row>
    <row r="423" spans="1:1" ht="12.75" x14ac:dyDescent="0.2">
      <c r="A423" s="3"/>
    </row>
    <row r="424" spans="1:1" ht="12.75" x14ac:dyDescent="0.2">
      <c r="A424" s="3"/>
    </row>
    <row r="425" spans="1:1" ht="12.75" x14ac:dyDescent="0.2">
      <c r="A425" s="3"/>
    </row>
    <row r="426" spans="1:1" ht="12.75" x14ac:dyDescent="0.2">
      <c r="A426" s="3"/>
    </row>
    <row r="427" spans="1:1" ht="12.75" x14ac:dyDescent="0.2">
      <c r="A427" s="3"/>
    </row>
    <row r="428" spans="1:1" ht="12.75" x14ac:dyDescent="0.2">
      <c r="A428" s="3"/>
    </row>
    <row r="429" spans="1:1" ht="12.75" x14ac:dyDescent="0.2">
      <c r="A429" s="3"/>
    </row>
    <row r="430" spans="1:1" ht="12.75" x14ac:dyDescent="0.2">
      <c r="A430" s="3"/>
    </row>
    <row r="431" spans="1:1" ht="12.75" x14ac:dyDescent="0.2">
      <c r="A431" s="3"/>
    </row>
    <row r="432" spans="1:1" ht="12.75" x14ac:dyDescent="0.2">
      <c r="A432" s="3"/>
    </row>
    <row r="433" spans="1:1" ht="12.75" x14ac:dyDescent="0.2">
      <c r="A433" s="3"/>
    </row>
    <row r="434" spans="1:1" ht="12.75" x14ac:dyDescent="0.2">
      <c r="A434" s="3"/>
    </row>
    <row r="435" spans="1:1" ht="12.75" x14ac:dyDescent="0.2">
      <c r="A435" s="3"/>
    </row>
    <row r="436" spans="1:1" ht="12.75" x14ac:dyDescent="0.2">
      <c r="A436" s="3"/>
    </row>
    <row r="437" spans="1:1" ht="12.75" x14ac:dyDescent="0.2">
      <c r="A437" s="3"/>
    </row>
    <row r="438" spans="1:1" ht="12.75" x14ac:dyDescent="0.2">
      <c r="A438" s="3"/>
    </row>
    <row r="439" spans="1:1" ht="12.75" x14ac:dyDescent="0.2">
      <c r="A439" s="3"/>
    </row>
    <row r="440" spans="1:1" ht="12.75" x14ac:dyDescent="0.2">
      <c r="A440" s="3"/>
    </row>
    <row r="441" spans="1:1" ht="12.75" x14ac:dyDescent="0.2">
      <c r="A441" s="3"/>
    </row>
    <row r="442" spans="1:1" ht="12.75" x14ac:dyDescent="0.2">
      <c r="A442" s="3"/>
    </row>
    <row r="443" spans="1:1" ht="12.75" x14ac:dyDescent="0.2">
      <c r="A443" s="3"/>
    </row>
    <row r="444" spans="1:1" ht="12.75" x14ac:dyDescent="0.2">
      <c r="A444" s="3"/>
    </row>
    <row r="445" spans="1:1" ht="12.75" x14ac:dyDescent="0.2">
      <c r="A445" s="3"/>
    </row>
    <row r="446" spans="1:1" ht="12.75" x14ac:dyDescent="0.2">
      <c r="A446" s="3"/>
    </row>
    <row r="447" spans="1:1" ht="12.75" x14ac:dyDescent="0.2">
      <c r="A447" s="3"/>
    </row>
    <row r="448" spans="1:1" ht="12.75" x14ac:dyDescent="0.2">
      <c r="A448" s="3"/>
    </row>
    <row r="449" spans="1:1" ht="12.75" x14ac:dyDescent="0.2">
      <c r="A449" s="3"/>
    </row>
    <row r="450" spans="1:1" ht="12.75" x14ac:dyDescent="0.2">
      <c r="A450" s="3"/>
    </row>
    <row r="451" spans="1:1" ht="12.75" x14ac:dyDescent="0.2">
      <c r="A451" s="3"/>
    </row>
    <row r="452" spans="1:1" ht="12.75" x14ac:dyDescent="0.2">
      <c r="A452" s="3"/>
    </row>
    <row r="453" spans="1:1" ht="12.75" x14ac:dyDescent="0.2">
      <c r="A453" s="3"/>
    </row>
    <row r="454" spans="1:1" ht="12.75" x14ac:dyDescent="0.2">
      <c r="A454" s="3"/>
    </row>
    <row r="455" spans="1:1" ht="12.75" x14ac:dyDescent="0.2">
      <c r="A455" s="3"/>
    </row>
    <row r="456" spans="1:1" ht="12.75" x14ac:dyDescent="0.2">
      <c r="A456" s="3"/>
    </row>
    <row r="457" spans="1:1" ht="12.75" x14ac:dyDescent="0.2">
      <c r="A457" s="3"/>
    </row>
    <row r="458" spans="1:1" ht="12.75" x14ac:dyDescent="0.2">
      <c r="A458" s="3"/>
    </row>
    <row r="459" spans="1:1" ht="12.75" x14ac:dyDescent="0.2">
      <c r="A459" s="3"/>
    </row>
    <row r="460" spans="1:1" ht="12.75" x14ac:dyDescent="0.2">
      <c r="A460" s="3"/>
    </row>
    <row r="461" spans="1:1" ht="12.75" x14ac:dyDescent="0.2">
      <c r="A461" s="3"/>
    </row>
    <row r="462" spans="1:1" ht="12.75" x14ac:dyDescent="0.2">
      <c r="A462" s="3"/>
    </row>
    <row r="463" spans="1:1" ht="12.75" x14ac:dyDescent="0.2">
      <c r="A463" s="3"/>
    </row>
    <row r="464" spans="1:1" ht="12.75" x14ac:dyDescent="0.2">
      <c r="A464" s="3"/>
    </row>
    <row r="465" spans="1:1" ht="12.75" x14ac:dyDescent="0.2">
      <c r="A465" s="3"/>
    </row>
    <row r="466" spans="1:1" ht="12.75" x14ac:dyDescent="0.2">
      <c r="A466" s="3"/>
    </row>
    <row r="467" spans="1:1" ht="12.75" x14ac:dyDescent="0.2">
      <c r="A467" s="3"/>
    </row>
    <row r="468" spans="1:1" ht="12.75" x14ac:dyDescent="0.2">
      <c r="A468" s="3"/>
    </row>
    <row r="469" spans="1:1" ht="12.75" x14ac:dyDescent="0.2">
      <c r="A469" s="3"/>
    </row>
    <row r="470" spans="1:1" ht="12.75" x14ac:dyDescent="0.2">
      <c r="A470" s="3"/>
    </row>
    <row r="471" spans="1:1" ht="12.75" x14ac:dyDescent="0.2">
      <c r="A471" s="3"/>
    </row>
    <row r="472" spans="1:1" ht="12.75" x14ac:dyDescent="0.2">
      <c r="A472" s="3"/>
    </row>
    <row r="473" spans="1:1" ht="12.75" x14ac:dyDescent="0.2">
      <c r="A473" s="3"/>
    </row>
    <row r="474" spans="1:1" ht="12.75" x14ac:dyDescent="0.2">
      <c r="A474" s="3"/>
    </row>
    <row r="475" spans="1:1" ht="12.75" x14ac:dyDescent="0.2">
      <c r="A475" s="3"/>
    </row>
    <row r="476" spans="1:1" ht="12.75" x14ac:dyDescent="0.2">
      <c r="A476" s="3"/>
    </row>
    <row r="477" spans="1:1" ht="12.75" x14ac:dyDescent="0.2">
      <c r="A477" s="3"/>
    </row>
    <row r="478" spans="1:1" ht="12.75" x14ac:dyDescent="0.2">
      <c r="A478" s="3"/>
    </row>
    <row r="479" spans="1:1" ht="12.75" x14ac:dyDescent="0.2">
      <c r="A479" s="3"/>
    </row>
    <row r="480" spans="1:1" ht="12.75" x14ac:dyDescent="0.2">
      <c r="A480" s="3"/>
    </row>
    <row r="481" spans="1:1" ht="12.75" x14ac:dyDescent="0.2">
      <c r="A481" s="3"/>
    </row>
    <row r="482" spans="1:1" ht="12.75" x14ac:dyDescent="0.2">
      <c r="A482" s="3"/>
    </row>
    <row r="483" spans="1:1" ht="12.75" x14ac:dyDescent="0.2">
      <c r="A483" s="3"/>
    </row>
    <row r="484" spans="1:1" ht="12.75" x14ac:dyDescent="0.2">
      <c r="A484" s="3"/>
    </row>
    <row r="485" spans="1:1" ht="12.75" x14ac:dyDescent="0.2">
      <c r="A485" s="3"/>
    </row>
    <row r="486" spans="1:1" ht="12.75" x14ac:dyDescent="0.2">
      <c r="A486" s="3"/>
    </row>
    <row r="487" spans="1:1" ht="12.75" x14ac:dyDescent="0.2">
      <c r="A487" s="3"/>
    </row>
    <row r="488" spans="1:1" ht="12.75" x14ac:dyDescent="0.2">
      <c r="A488" s="3"/>
    </row>
    <row r="489" spans="1:1" ht="12.75" x14ac:dyDescent="0.2">
      <c r="A489" s="3"/>
    </row>
    <row r="490" spans="1:1" ht="12.75" x14ac:dyDescent="0.2">
      <c r="A490" s="3"/>
    </row>
    <row r="491" spans="1:1" ht="12.75" x14ac:dyDescent="0.2">
      <c r="A491" s="3"/>
    </row>
    <row r="492" spans="1:1" ht="12.75" x14ac:dyDescent="0.2">
      <c r="A492" s="3"/>
    </row>
    <row r="493" spans="1:1" ht="12.75" x14ac:dyDescent="0.2">
      <c r="A493" s="3"/>
    </row>
    <row r="494" spans="1:1" ht="12.75" x14ac:dyDescent="0.2">
      <c r="A494" s="3"/>
    </row>
    <row r="495" spans="1:1" ht="12.75" x14ac:dyDescent="0.2">
      <c r="A495" s="3"/>
    </row>
    <row r="496" spans="1:1" ht="12.75" x14ac:dyDescent="0.2">
      <c r="A496" s="3"/>
    </row>
    <row r="497" spans="1:1" ht="12.75" x14ac:dyDescent="0.2">
      <c r="A497" s="3"/>
    </row>
    <row r="498" spans="1:1" ht="12.75" x14ac:dyDescent="0.2">
      <c r="A498" s="3"/>
    </row>
    <row r="499" spans="1:1" ht="12.75" x14ac:dyDescent="0.2">
      <c r="A499" s="3"/>
    </row>
    <row r="500" spans="1:1" ht="12.75" x14ac:dyDescent="0.2">
      <c r="A500" s="3"/>
    </row>
    <row r="501" spans="1:1" ht="12.75" x14ac:dyDescent="0.2">
      <c r="A501" s="3"/>
    </row>
    <row r="502" spans="1:1" ht="12.75" x14ac:dyDescent="0.2">
      <c r="A502" s="3"/>
    </row>
    <row r="503" spans="1:1" ht="12.75" x14ac:dyDescent="0.2">
      <c r="A503" s="3"/>
    </row>
    <row r="504" spans="1:1" ht="12.75" x14ac:dyDescent="0.2">
      <c r="A504" s="3"/>
    </row>
    <row r="505" spans="1:1" ht="12.75" x14ac:dyDescent="0.2">
      <c r="A505" s="3"/>
    </row>
    <row r="506" spans="1:1" ht="12.75" x14ac:dyDescent="0.2">
      <c r="A506" s="3"/>
    </row>
    <row r="507" spans="1:1" ht="12.75" x14ac:dyDescent="0.2">
      <c r="A507" s="3"/>
    </row>
    <row r="508" spans="1:1" ht="12.75" x14ac:dyDescent="0.2">
      <c r="A508" s="3"/>
    </row>
    <row r="509" spans="1:1" ht="12.75" x14ac:dyDescent="0.2">
      <c r="A509" s="3"/>
    </row>
    <row r="510" spans="1:1" ht="12.75" x14ac:dyDescent="0.2">
      <c r="A510" s="3"/>
    </row>
    <row r="511" spans="1:1" ht="12.75" x14ac:dyDescent="0.2">
      <c r="A511" s="3"/>
    </row>
    <row r="512" spans="1:1" ht="12.75" x14ac:dyDescent="0.2">
      <c r="A512" s="3"/>
    </row>
    <row r="513" spans="1:1" ht="12.75" x14ac:dyDescent="0.2">
      <c r="A513" s="3"/>
    </row>
    <row r="514" spans="1:1" ht="12.75" x14ac:dyDescent="0.2">
      <c r="A514" s="3"/>
    </row>
    <row r="515" spans="1:1" ht="12.75" x14ac:dyDescent="0.2">
      <c r="A515" s="3"/>
    </row>
    <row r="516" spans="1:1" ht="12.75" x14ac:dyDescent="0.2">
      <c r="A516" s="3"/>
    </row>
    <row r="517" spans="1:1" ht="12.75" x14ac:dyDescent="0.2">
      <c r="A517" s="3"/>
    </row>
    <row r="518" spans="1:1" ht="12.75" x14ac:dyDescent="0.2">
      <c r="A518" s="3"/>
    </row>
    <row r="519" spans="1:1" ht="12.75" x14ac:dyDescent="0.2">
      <c r="A519" s="3"/>
    </row>
    <row r="520" spans="1:1" ht="12.75" x14ac:dyDescent="0.2">
      <c r="A520" s="3"/>
    </row>
    <row r="521" spans="1:1" ht="12.75" x14ac:dyDescent="0.2">
      <c r="A521" s="3"/>
    </row>
    <row r="522" spans="1:1" ht="12.75" x14ac:dyDescent="0.2">
      <c r="A522" s="3"/>
    </row>
    <row r="523" spans="1:1" ht="12.75" x14ac:dyDescent="0.2">
      <c r="A523" s="3"/>
    </row>
    <row r="524" spans="1:1" ht="12.75" x14ac:dyDescent="0.2">
      <c r="A524" s="3"/>
    </row>
    <row r="525" spans="1:1" ht="12.75" x14ac:dyDescent="0.2">
      <c r="A525" s="3"/>
    </row>
    <row r="526" spans="1:1" ht="12.75" x14ac:dyDescent="0.2">
      <c r="A526" s="3"/>
    </row>
    <row r="527" spans="1:1" ht="12.75" x14ac:dyDescent="0.2">
      <c r="A527" s="3"/>
    </row>
    <row r="528" spans="1:1" ht="12.75" x14ac:dyDescent="0.2">
      <c r="A528" s="3"/>
    </row>
    <row r="529" spans="1:1" ht="12.75" x14ac:dyDescent="0.2">
      <c r="A529" s="3"/>
    </row>
    <row r="530" spans="1:1" ht="12.75" x14ac:dyDescent="0.2">
      <c r="A530" s="3"/>
    </row>
    <row r="531" spans="1:1" ht="12.75" x14ac:dyDescent="0.2">
      <c r="A531" s="3"/>
    </row>
    <row r="532" spans="1:1" ht="12.75" x14ac:dyDescent="0.2">
      <c r="A532" s="3"/>
    </row>
    <row r="533" spans="1:1" ht="12.75" x14ac:dyDescent="0.2">
      <c r="A533" s="3"/>
    </row>
    <row r="534" spans="1:1" ht="12.75" x14ac:dyDescent="0.2">
      <c r="A534" s="3"/>
    </row>
    <row r="535" spans="1:1" ht="12.75" x14ac:dyDescent="0.2">
      <c r="A535" s="3"/>
    </row>
    <row r="536" spans="1:1" ht="12.75" x14ac:dyDescent="0.2">
      <c r="A536" s="3"/>
    </row>
    <row r="537" spans="1:1" ht="12.75" x14ac:dyDescent="0.2">
      <c r="A537" s="3"/>
    </row>
    <row r="538" spans="1:1" ht="12.75" x14ac:dyDescent="0.2">
      <c r="A538" s="3"/>
    </row>
    <row r="539" spans="1:1" ht="12.75" x14ac:dyDescent="0.2">
      <c r="A539" s="3"/>
    </row>
    <row r="540" spans="1:1" ht="12.75" x14ac:dyDescent="0.2">
      <c r="A540" s="3"/>
    </row>
    <row r="541" spans="1:1" ht="12.75" x14ac:dyDescent="0.2">
      <c r="A541" s="3"/>
    </row>
    <row r="542" spans="1:1" ht="12.75" x14ac:dyDescent="0.2">
      <c r="A542" s="3"/>
    </row>
    <row r="543" spans="1:1" ht="12.75" x14ac:dyDescent="0.2">
      <c r="A543" s="3"/>
    </row>
    <row r="544" spans="1:1" ht="12.75" x14ac:dyDescent="0.2">
      <c r="A544" s="3"/>
    </row>
    <row r="545" spans="1:1" ht="12.75" x14ac:dyDescent="0.2">
      <c r="A545" s="3"/>
    </row>
    <row r="546" spans="1:1" ht="12.75" x14ac:dyDescent="0.2">
      <c r="A546" s="3"/>
    </row>
    <row r="547" spans="1:1" ht="12.75" x14ac:dyDescent="0.2">
      <c r="A547" s="3"/>
    </row>
    <row r="548" spans="1:1" ht="12.75" x14ac:dyDescent="0.2">
      <c r="A548" s="3"/>
    </row>
    <row r="549" spans="1:1" ht="12.75" x14ac:dyDescent="0.2">
      <c r="A549" s="3"/>
    </row>
    <row r="550" spans="1:1" ht="12.75" x14ac:dyDescent="0.2">
      <c r="A550" s="3"/>
    </row>
    <row r="551" spans="1:1" ht="12.75" x14ac:dyDescent="0.2">
      <c r="A551" s="3"/>
    </row>
    <row r="552" spans="1:1" ht="12.75" x14ac:dyDescent="0.2">
      <c r="A552" s="3"/>
    </row>
    <row r="553" spans="1:1" ht="12.75" x14ac:dyDescent="0.2">
      <c r="A553" s="3"/>
    </row>
    <row r="554" spans="1:1" ht="12.75" x14ac:dyDescent="0.2">
      <c r="A554" s="3"/>
    </row>
    <row r="555" spans="1:1" ht="12.75" x14ac:dyDescent="0.2">
      <c r="A555" s="3"/>
    </row>
    <row r="556" spans="1:1" ht="12.75" x14ac:dyDescent="0.2">
      <c r="A556" s="3"/>
    </row>
    <row r="557" spans="1:1" ht="12.75" x14ac:dyDescent="0.2">
      <c r="A557" s="3"/>
    </row>
    <row r="558" spans="1:1" ht="12.75" x14ac:dyDescent="0.2">
      <c r="A558" s="3"/>
    </row>
    <row r="559" spans="1:1" ht="12.75" x14ac:dyDescent="0.2">
      <c r="A559" s="3"/>
    </row>
    <row r="560" spans="1:1" ht="12.75" x14ac:dyDescent="0.2">
      <c r="A560" s="3"/>
    </row>
    <row r="561" spans="1:1" ht="12.75" x14ac:dyDescent="0.2">
      <c r="A561" s="3"/>
    </row>
    <row r="562" spans="1:1" ht="12.75" x14ac:dyDescent="0.2">
      <c r="A562" s="3"/>
    </row>
    <row r="563" spans="1:1" ht="12.75" x14ac:dyDescent="0.2">
      <c r="A563" s="3"/>
    </row>
    <row r="564" spans="1:1" ht="12.75" x14ac:dyDescent="0.2">
      <c r="A564" s="3"/>
    </row>
    <row r="565" spans="1:1" ht="12.75" x14ac:dyDescent="0.2">
      <c r="A565" s="3"/>
    </row>
    <row r="566" spans="1:1" ht="12.75" x14ac:dyDescent="0.2">
      <c r="A566" s="3"/>
    </row>
    <row r="567" spans="1:1" ht="12.75" x14ac:dyDescent="0.2">
      <c r="A567" s="3"/>
    </row>
    <row r="568" spans="1:1" ht="12.75" x14ac:dyDescent="0.2">
      <c r="A568" s="3"/>
    </row>
    <row r="569" spans="1:1" ht="12.75" x14ac:dyDescent="0.2">
      <c r="A569" s="3"/>
    </row>
    <row r="570" spans="1:1" ht="12.75" x14ac:dyDescent="0.2">
      <c r="A570" s="3"/>
    </row>
    <row r="571" spans="1:1" ht="12.75" x14ac:dyDescent="0.2">
      <c r="A571" s="3"/>
    </row>
    <row r="572" spans="1:1" ht="12.75" x14ac:dyDescent="0.2">
      <c r="A572" s="3"/>
    </row>
    <row r="573" spans="1:1" ht="12.75" x14ac:dyDescent="0.2">
      <c r="A573" s="3"/>
    </row>
    <row r="574" spans="1:1" ht="12.75" x14ac:dyDescent="0.2">
      <c r="A574" s="3"/>
    </row>
    <row r="575" spans="1:1" ht="12.75" x14ac:dyDescent="0.2">
      <c r="A575" s="3"/>
    </row>
    <row r="576" spans="1:1" ht="12.75" x14ac:dyDescent="0.2">
      <c r="A576" s="3"/>
    </row>
    <row r="577" spans="1:1" ht="12.75" x14ac:dyDescent="0.2">
      <c r="A577" s="3"/>
    </row>
    <row r="578" spans="1:1" ht="12.75" x14ac:dyDescent="0.2">
      <c r="A578" s="3"/>
    </row>
    <row r="579" spans="1:1" ht="12.75" x14ac:dyDescent="0.2">
      <c r="A579" s="3"/>
    </row>
    <row r="580" spans="1:1" ht="12.75" x14ac:dyDescent="0.2">
      <c r="A580" s="3"/>
    </row>
    <row r="581" spans="1:1" ht="12.75" x14ac:dyDescent="0.2">
      <c r="A581" s="3"/>
    </row>
    <row r="582" spans="1:1" ht="12.75" x14ac:dyDescent="0.2">
      <c r="A582" s="3"/>
    </row>
    <row r="583" spans="1:1" ht="12.75" x14ac:dyDescent="0.2">
      <c r="A583" s="3"/>
    </row>
    <row r="584" spans="1:1" ht="12.75" x14ac:dyDescent="0.2">
      <c r="A584" s="3"/>
    </row>
    <row r="585" spans="1:1" ht="12.75" x14ac:dyDescent="0.2">
      <c r="A585" s="3"/>
    </row>
    <row r="586" spans="1:1" ht="12.75" x14ac:dyDescent="0.2">
      <c r="A586" s="3"/>
    </row>
    <row r="587" spans="1:1" ht="12.75" x14ac:dyDescent="0.2">
      <c r="A587" s="3"/>
    </row>
    <row r="588" spans="1:1" ht="12.75" x14ac:dyDescent="0.2">
      <c r="A588" s="3"/>
    </row>
    <row r="589" spans="1:1" ht="12.75" x14ac:dyDescent="0.2">
      <c r="A589" s="3"/>
    </row>
    <row r="590" spans="1:1" ht="12.75" x14ac:dyDescent="0.2">
      <c r="A590" s="3"/>
    </row>
    <row r="591" spans="1:1" ht="12.75" x14ac:dyDescent="0.2">
      <c r="A591" s="3"/>
    </row>
    <row r="592" spans="1:1" ht="12.75" x14ac:dyDescent="0.2">
      <c r="A592" s="3"/>
    </row>
    <row r="593" spans="1:1" ht="12.75" x14ac:dyDescent="0.2">
      <c r="A593" s="3"/>
    </row>
    <row r="594" spans="1:1" ht="12.75" x14ac:dyDescent="0.2">
      <c r="A594" s="3"/>
    </row>
    <row r="595" spans="1:1" ht="12.75" x14ac:dyDescent="0.2">
      <c r="A595" s="3"/>
    </row>
    <row r="596" spans="1:1" ht="12.75" x14ac:dyDescent="0.2">
      <c r="A596" s="3"/>
    </row>
    <row r="597" spans="1:1" ht="12.75" x14ac:dyDescent="0.2">
      <c r="A597" s="3"/>
    </row>
    <row r="598" spans="1:1" ht="12.75" x14ac:dyDescent="0.2">
      <c r="A598" s="3"/>
    </row>
    <row r="599" spans="1:1" ht="12.75" x14ac:dyDescent="0.2">
      <c r="A599" s="3"/>
    </row>
    <row r="600" spans="1:1" ht="12.75" x14ac:dyDescent="0.2">
      <c r="A600" s="3"/>
    </row>
    <row r="601" spans="1:1" ht="12.75" x14ac:dyDescent="0.2">
      <c r="A601" s="3"/>
    </row>
    <row r="602" spans="1:1" ht="12.75" x14ac:dyDescent="0.2">
      <c r="A602" s="3"/>
    </row>
    <row r="603" spans="1:1" ht="12.75" x14ac:dyDescent="0.2">
      <c r="A603" s="3"/>
    </row>
    <row r="604" spans="1:1" ht="12.75" x14ac:dyDescent="0.2">
      <c r="A604" s="3"/>
    </row>
    <row r="605" spans="1:1" ht="12.75" x14ac:dyDescent="0.2">
      <c r="A605" s="3"/>
    </row>
    <row r="606" spans="1:1" ht="12.75" x14ac:dyDescent="0.2">
      <c r="A606" s="3"/>
    </row>
    <row r="607" spans="1:1" ht="12.75" x14ac:dyDescent="0.2">
      <c r="A607" s="3"/>
    </row>
    <row r="608" spans="1:1" ht="12.75" x14ac:dyDescent="0.2">
      <c r="A608" s="3"/>
    </row>
    <row r="609" spans="1:1" ht="12.75" x14ac:dyDescent="0.2">
      <c r="A609" s="3"/>
    </row>
    <row r="610" spans="1:1" ht="12.75" x14ac:dyDescent="0.2">
      <c r="A610" s="3"/>
    </row>
    <row r="611" spans="1:1" ht="12.75" x14ac:dyDescent="0.2">
      <c r="A611" s="3"/>
    </row>
    <row r="612" spans="1:1" ht="12.75" x14ac:dyDescent="0.2">
      <c r="A612" s="3"/>
    </row>
    <row r="613" spans="1:1" ht="12.75" x14ac:dyDescent="0.2">
      <c r="A613" s="3"/>
    </row>
    <row r="614" spans="1:1" ht="12.75" x14ac:dyDescent="0.2">
      <c r="A614" s="3"/>
    </row>
    <row r="615" spans="1:1" ht="12.75" x14ac:dyDescent="0.2">
      <c r="A615" s="3"/>
    </row>
    <row r="616" spans="1:1" ht="12.75" x14ac:dyDescent="0.2">
      <c r="A616" s="3"/>
    </row>
    <row r="617" spans="1:1" ht="12.75" x14ac:dyDescent="0.2">
      <c r="A617" s="3"/>
    </row>
    <row r="618" spans="1:1" ht="12.75" x14ac:dyDescent="0.2">
      <c r="A618" s="3"/>
    </row>
    <row r="619" spans="1:1" ht="12.75" x14ac:dyDescent="0.2">
      <c r="A619" s="3"/>
    </row>
    <row r="620" spans="1:1" ht="12.75" x14ac:dyDescent="0.2">
      <c r="A620" s="3"/>
    </row>
    <row r="621" spans="1:1" ht="12.75" x14ac:dyDescent="0.2">
      <c r="A621" s="3"/>
    </row>
    <row r="622" spans="1:1" ht="12.75" x14ac:dyDescent="0.2">
      <c r="A622" s="3"/>
    </row>
    <row r="623" spans="1:1" ht="12.75" x14ac:dyDescent="0.2">
      <c r="A623" s="3"/>
    </row>
    <row r="624" spans="1:1" ht="12.75" x14ac:dyDescent="0.2">
      <c r="A624" s="3"/>
    </row>
    <row r="625" spans="1:1" ht="12.75" x14ac:dyDescent="0.2">
      <c r="A625" s="3"/>
    </row>
    <row r="626" spans="1:1" ht="12.75" x14ac:dyDescent="0.2">
      <c r="A626" s="3"/>
    </row>
    <row r="627" spans="1:1" ht="12.75" x14ac:dyDescent="0.2">
      <c r="A627" s="3"/>
    </row>
    <row r="628" spans="1:1" ht="12.75" x14ac:dyDescent="0.2">
      <c r="A628" s="3"/>
    </row>
    <row r="629" spans="1:1" ht="12.75" x14ac:dyDescent="0.2">
      <c r="A629" s="3"/>
    </row>
    <row r="630" spans="1:1" ht="12.75" x14ac:dyDescent="0.2">
      <c r="A630" s="3"/>
    </row>
    <row r="631" spans="1:1" ht="12.75" x14ac:dyDescent="0.2">
      <c r="A631" s="3"/>
    </row>
    <row r="632" spans="1:1" ht="12.75" x14ac:dyDescent="0.2">
      <c r="A632" s="3"/>
    </row>
    <row r="633" spans="1:1" ht="12.75" x14ac:dyDescent="0.2">
      <c r="A633" s="3"/>
    </row>
    <row r="634" spans="1:1" ht="12.75" x14ac:dyDescent="0.2">
      <c r="A634" s="3"/>
    </row>
    <row r="635" spans="1:1" ht="12.75" x14ac:dyDescent="0.2">
      <c r="A635" s="3"/>
    </row>
    <row r="636" spans="1:1" ht="12.75" x14ac:dyDescent="0.2">
      <c r="A636" s="3"/>
    </row>
    <row r="637" spans="1:1" ht="12.75" x14ac:dyDescent="0.2">
      <c r="A637" s="3"/>
    </row>
    <row r="638" spans="1:1" ht="12.75" x14ac:dyDescent="0.2">
      <c r="A638" s="3"/>
    </row>
    <row r="639" spans="1:1" ht="12.75" x14ac:dyDescent="0.2">
      <c r="A639" s="3"/>
    </row>
    <row r="640" spans="1:1" ht="12.75" x14ac:dyDescent="0.2">
      <c r="A640" s="3"/>
    </row>
    <row r="641" spans="1:1" ht="12.75" x14ac:dyDescent="0.2">
      <c r="A641" s="3"/>
    </row>
    <row r="642" spans="1:1" ht="12.75" x14ac:dyDescent="0.2">
      <c r="A642" s="3"/>
    </row>
    <row r="643" spans="1:1" ht="12.75" x14ac:dyDescent="0.2">
      <c r="A643" s="3"/>
    </row>
    <row r="644" spans="1:1" ht="12.75" x14ac:dyDescent="0.2">
      <c r="A644" s="3"/>
    </row>
    <row r="645" spans="1:1" ht="12.75" x14ac:dyDescent="0.2">
      <c r="A645" s="3"/>
    </row>
    <row r="646" spans="1:1" ht="12.75" x14ac:dyDescent="0.2">
      <c r="A646" s="3"/>
    </row>
    <row r="647" spans="1:1" ht="12.75" x14ac:dyDescent="0.2">
      <c r="A647" s="3"/>
    </row>
    <row r="648" spans="1:1" ht="12.75" x14ac:dyDescent="0.2">
      <c r="A648" s="3"/>
    </row>
    <row r="649" spans="1:1" ht="12.75" x14ac:dyDescent="0.2">
      <c r="A649" s="3"/>
    </row>
    <row r="650" spans="1:1" ht="12.75" x14ac:dyDescent="0.2">
      <c r="A650" s="3"/>
    </row>
    <row r="651" spans="1:1" ht="12.75" x14ac:dyDescent="0.2">
      <c r="A651" s="3"/>
    </row>
    <row r="652" spans="1:1" ht="12.75" x14ac:dyDescent="0.2">
      <c r="A652" s="3"/>
    </row>
    <row r="653" spans="1:1" ht="12.75" x14ac:dyDescent="0.2">
      <c r="A653" s="3"/>
    </row>
    <row r="654" spans="1:1" ht="12.75" x14ac:dyDescent="0.2">
      <c r="A654" s="3"/>
    </row>
    <row r="655" spans="1:1" ht="12.75" x14ac:dyDescent="0.2">
      <c r="A655" s="3"/>
    </row>
    <row r="656" spans="1:1" ht="12.75" x14ac:dyDescent="0.2">
      <c r="A656" s="3"/>
    </row>
    <row r="657" spans="1:1" ht="12.75" x14ac:dyDescent="0.2">
      <c r="A657" s="3"/>
    </row>
    <row r="658" spans="1:1" ht="12.75" x14ac:dyDescent="0.2">
      <c r="A658" s="3"/>
    </row>
    <row r="659" spans="1:1" ht="12.75" x14ac:dyDescent="0.2">
      <c r="A659" s="3"/>
    </row>
    <row r="660" spans="1:1" ht="12.75" x14ac:dyDescent="0.2">
      <c r="A660" s="3"/>
    </row>
    <row r="661" spans="1:1" ht="12.75" x14ac:dyDescent="0.2">
      <c r="A661" s="3"/>
    </row>
    <row r="662" spans="1:1" ht="12.75" x14ac:dyDescent="0.2">
      <c r="A662" s="3"/>
    </row>
    <row r="663" spans="1:1" ht="12.75" x14ac:dyDescent="0.2">
      <c r="A663" s="3"/>
    </row>
    <row r="664" spans="1:1" ht="12.75" x14ac:dyDescent="0.2">
      <c r="A664" s="3"/>
    </row>
    <row r="665" spans="1:1" ht="12.75" x14ac:dyDescent="0.2">
      <c r="A665" s="3"/>
    </row>
    <row r="666" spans="1:1" ht="12.75" x14ac:dyDescent="0.2">
      <c r="A666" s="3"/>
    </row>
    <row r="667" spans="1:1" ht="12.75" x14ac:dyDescent="0.2">
      <c r="A667" s="3"/>
    </row>
    <row r="668" spans="1:1" ht="12.75" x14ac:dyDescent="0.2">
      <c r="A668" s="3"/>
    </row>
    <row r="669" spans="1:1" ht="12.75" x14ac:dyDescent="0.2">
      <c r="A669" s="3"/>
    </row>
    <row r="670" spans="1:1" ht="12.75" x14ac:dyDescent="0.2">
      <c r="A670" s="3"/>
    </row>
    <row r="671" spans="1:1" ht="12.75" x14ac:dyDescent="0.2">
      <c r="A671" s="3"/>
    </row>
    <row r="672" spans="1:1" ht="12.75" x14ac:dyDescent="0.2">
      <c r="A672" s="3"/>
    </row>
    <row r="673" spans="1:1" ht="12.75" x14ac:dyDescent="0.2">
      <c r="A673" s="3"/>
    </row>
    <row r="674" spans="1:1" ht="12.75" x14ac:dyDescent="0.2">
      <c r="A674" s="3"/>
    </row>
    <row r="675" spans="1:1" ht="12.75" x14ac:dyDescent="0.2">
      <c r="A675" s="3"/>
    </row>
    <row r="676" spans="1:1" ht="12.75" x14ac:dyDescent="0.2">
      <c r="A676" s="3"/>
    </row>
    <row r="677" spans="1:1" ht="12.75" x14ac:dyDescent="0.2">
      <c r="A677" s="3"/>
    </row>
    <row r="678" spans="1:1" ht="12.75" x14ac:dyDescent="0.2">
      <c r="A678" s="3"/>
    </row>
    <row r="679" spans="1:1" ht="12.75" x14ac:dyDescent="0.2">
      <c r="A679" s="3"/>
    </row>
    <row r="680" spans="1:1" ht="12.75" x14ac:dyDescent="0.2">
      <c r="A680" s="3"/>
    </row>
    <row r="681" spans="1:1" ht="12.75" x14ac:dyDescent="0.2">
      <c r="A681" s="3"/>
    </row>
    <row r="682" spans="1:1" ht="12.75" x14ac:dyDescent="0.2">
      <c r="A682" s="3"/>
    </row>
    <row r="683" spans="1:1" ht="12.75" x14ac:dyDescent="0.2">
      <c r="A683" s="3"/>
    </row>
    <row r="684" spans="1:1" ht="12.75" x14ac:dyDescent="0.2">
      <c r="A684" s="3"/>
    </row>
    <row r="685" spans="1:1" ht="12.75" x14ac:dyDescent="0.2">
      <c r="A685" s="3"/>
    </row>
    <row r="686" spans="1:1" ht="12.75" x14ac:dyDescent="0.2">
      <c r="A686" s="3"/>
    </row>
    <row r="687" spans="1:1" ht="12.75" x14ac:dyDescent="0.2">
      <c r="A687" s="3"/>
    </row>
    <row r="688" spans="1:1" ht="12.75" x14ac:dyDescent="0.2">
      <c r="A688" s="3"/>
    </row>
    <row r="689" spans="1:1" ht="12.75" x14ac:dyDescent="0.2">
      <c r="A689" s="3"/>
    </row>
    <row r="690" spans="1:1" ht="12.75" x14ac:dyDescent="0.2">
      <c r="A690" s="3"/>
    </row>
    <row r="691" spans="1:1" ht="12.75" x14ac:dyDescent="0.2">
      <c r="A691" s="3"/>
    </row>
    <row r="692" spans="1:1" ht="12.75" x14ac:dyDescent="0.2">
      <c r="A692" s="3"/>
    </row>
    <row r="693" spans="1:1" ht="12.75" x14ac:dyDescent="0.2">
      <c r="A693" s="3"/>
    </row>
    <row r="694" spans="1:1" ht="12.75" x14ac:dyDescent="0.2">
      <c r="A694" s="3"/>
    </row>
    <row r="695" spans="1:1" ht="12.75" x14ac:dyDescent="0.2">
      <c r="A695" s="3"/>
    </row>
    <row r="696" spans="1:1" ht="12.75" x14ac:dyDescent="0.2">
      <c r="A696" s="3"/>
    </row>
    <row r="697" spans="1:1" ht="12.75" x14ac:dyDescent="0.2">
      <c r="A697" s="3"/>
    </row>
    <row r="698" spans="1:1" ht="12.75" x14ac:dyDescent="0.2">
      <c r="A698" s="3"/>
    </row>
    <row r="699" spans="1:1" ht="12.75" x14ac:dyDescent="0.2">
      <c r="A699" s="3"/>
    </row>
    <row r="700" spans="1:1" ht="12.75" x14ac:dyDescent="0.2">
      <c r="A700" s="3"/>
    </row>
    <row r="701" spans="1:1" ht="12.75" x14ac:dyDescent="0.2">
      <c r="A701" s="3"/>
    </row>
    <row r="702" spans="1:1" ht="12.75" x14ac:dyDescent="0.2">
      <c r="A702" s="3"/>
    </row>
    <row r="703" spans="1:1" ht="12.75" x14ac:dyDescent="0.2">
      <c r="A703" s="3"/>
    </row>
    <row r="704" spans="1:1" ht="12.75" x14ac:dyDescent="0.2">
      <c r="A704" s="3"/>
    </row>
    <row r="705" spans="1:1" ht="12.75" x14ac:dyDescent="0.2">
      <c r="A705" s="3"/>
    </row>
    <row r="706" spans="1:1" ht="12.75" x14ac:dyDescent="0.2">
      <c r="A706" s="3"/>
    </row>
    <row r="707" spans="1:1" ht="12.75" x14ac:dyDescent="0.2">
      <c r="A707" s="3"/>
    </row>
    <row r="708" spans="1:1" ht="12.75" x14ac:dyDescent="0.2">
      <c r="A708" s="3"/>
    </row>
    <row r="709" spans="1:1" ht="12.75" x14ac:dyDescent="0.2">
      <c r="A709" s="3"/>
    </row>
    <row r="710" spans="1:1" ht="12.75" x14ac:dyDescent="0.2">
      <c r="A710" s="3"/>
    </row>
    <row r="711" spans="1:1" ht="12.75" x14ac:dyDescent="0.2">
      <c r="A711" s="3"/>
    </row>
    <row r="712" spans="1:1" ht="12.75" x14ac:dyDescent="0.2">
      <c r="A712" s="3"/>
    </row>
    <row r="713" spans="1:1" ht="12.75" x14ac:dyDescent="0.2">
      <c r="A713" s="3"/>
    </row>
    <row r="714" spans="1:1" ht="12.75" x14ac:dyDescent="0.2">
      <c r="A714" s="3"/>
    </row>
    <row r="715" spans="1:1" ht="12.75" x14ac:dyDescent="0.2">
      <c r="A715" s="3"/>
    </row>
    <row r="716" spans="1:1" ht="12.75" x14ac:dyDescent="0.2">
      <c r="A716" s="3"/>
    </row>
    <row r="717" spans="1:1" ht="12.75" x14ac:dyDescent="0.2">
      <c r="A717" s="3"/>
    </row>
    <row r="718" spans="1:1" ht="12.75" x14ac:dyDescent="0.2">
      <c r="A718" s="3"/>
    </row>
    <row r="719" spans="1:1" ht="12.75" x14ac:dyDescent="0.2">
      <c r="A719" s="3"/>
    </row>
    <row r="720" spans="1:1" ht="12.75" x14ac:dyDescent="0.2">
      <c r="A720" s="3"/>
    </row>
    <row r="721" spans="1:1" ht="12.75" x14ac:dyDescent="0.2">
      <c r="A721" s="3"/>
    </row>
    <row r="722" spans="1:1" ht="12.75" x14ac:dyDescent="0.2">
      <c r="A722" s="3"/>
    </row>
    <row r="723" spans="1:1" ht="12.75" x14ac:dyDescent="0.2">
      <c r="A723" s="3"/>
    </row>
    <row r="724" spans="1:1" ht="12.75" x14ac:dyDescent="0.2">
      <c r="A724" s="3"/>
    </row>
    <row r="725" spans="1:1" ht="12.75" x14ac:dyDescent="0.2">
      <c r="A725" s="3"/>
    </row>
    <row r="726" spans="1:1" ht="12.75" x14ac:dyDescent="0.2">
      <c r="A726" s="3"/>
    </row>
    <row r="727" spans="1:1" ht="12.75" x14ac:dyDescent="0.2">
      <c r="A727" s="3"/>
    </row>
    <row r="728" spans="1:1" ht="12.75" x14ac:dyDescent="0.2">
      <c r="A728" s="3"/>
    </row>
    <row r="729" spans="1:1" ht="12.75" x14ac:dyDescent="0.2">
      <c r="A729" s="3"/>
    </row>
    <row r="730" spans="1:1" ht="12.75" x14ac:dyDescent="0.2">
      <c r="A730" s="3"/>
    </row>
    <row r="731" spans="1:1" ht="12.75" x14ac:dyDescent="0.2">
      <c r="A731" s="3"/>
    </row>
    <row r="732" spans="1:1" ht="12.75" x14ac:dyDescent="0.2">
      <c r="A732" s="3"/>
    </row>
    <row r="733" spans="1:1" ht="12.75" x14ac:dyDescent="0.2">
      <c r="A733" s="3"/>
    </row>
    <row r="734" spans="1:1" ht="12.75" x14ac:dyDescent="0.2">
      <c r="A734" s="3"/>
    </row>
    <row r="735" spans="1:1" ht="12.75" x14ac:dyDescent="0.2">
      <c r="A735" s="3"/>
    </row>
    <row r="736" spans="1:1" ht="12.75" x14ac:dyDescent="0.2">
      <c r="A736" s="3"/>
    </row>
    <row r="737" spans="1:1" ht="12.75" x14ac:dyDescent="0.2">
      <c r="A737" s="3"/>
    </row>
    <row r="738" spans="1:1" ht="12.75" x14ac:dyDescent="0.2">
      <c r="A738" s="3"/>
    </row>
    <row r="739" spans="1:1" ht="12.75" x14ac:dyDescent="0.2">
      <c r="A739" s="3"/>
    </row>
    <row r="740" spans="1:1" ht="12.75" x14ac:dyDescent="0.2">
      <c r="A740" s="3"/>
    </row>
    <row r="741" spans="1:1" ht="12.75" x14ac:dyDescent="0.2">
      <c r="A741" s="3"/>
    </row>
    <row r="742" spans="1:1" ht="12.75" x14ac:dyDescent="0.2">
      <c r="A742" s="3"/>
    </row>
    <row r="743" spans="1:1" ht="12.75" x14ac:dyDescent="0.2">
      <c r="A743" s="3"/>
    </row>
    <row r="744" spans="1:1" ht="12.75" x14ac:dyDescent="0.2">
      <c r="A744" s="3"/>
    </row>
    <row r="745" spans="1:1" ht="12.75" x14ac:dyDescent="0.2">
      <c r="A745" s="3"/>
    </row>
    <row r="746" spans="1:1" ht="12.75" x14ac:dyDescent="0.2">
      <c r="A746" s="3"/>
    </row>
    <row r="747" spans="1:1" ht="12.75" x14ac:dyDescent="0.2">
      <c r="A747" s="3"/>
    </row>
    <row r="748" spans="1:1" ht="12.75" x14ac:dyDescent="0.2">
      <c r="A748" s="3"/>
    </row>
    <row r="749" spans="1:1" ht="12.75" x14ac:dyDescent="0.2">
      <c r="A749" s="3"/>
    </row>
    <row r="750" spans="1:1" ht="12.75" x14ac:dyDescent="0.2">
      <c r="A750" s="3"/>
    </row>
    <row r="751" spans="1:1" ht="12.75" x14ac:dyDescent="0.2">
      <c r="A751" s="3"/>
    </row>
    <row r="752" spans="1:1" ht="12.75" x14ac:dyDescent="0.2">
      <c r="A752" s="3"/>
    </row>
    <row r="753" spans="1:1" ht="12.75" x14ac:dyDescent="0.2">
      <c r="A753" s="3"/>
    </row>
    <row r="754" spans="1:1" ht="12.75" x14ac:dyDescent="0.2">
      <c r="A754" s="3"/>
    </row>
    <row r="755" spans="1:1" ht="12.75" x14ac:dyDescent="0.2">
      <c r="A755" s="3"/>
    </row>
    <row r="756" spans="1:1" ht="12.75" x14ac:dyDescent="0.2">
      <c r="A756" s="3"/>
    </row>
    <row r="757" spans="1:1" ht="12.75" x14ac:dyDescent="0.2">
      <c r="A757" s="3"/>
    </row>
    <row r="758" spans="1:1" ht="12.75" x14ac:dyDescent="0.2">
      <c r="A758" s="3"/>
    </row>
    <row r="759" spans="1:1" ht="12.75" x14ac:dyDescent="0.2">
      <c r="A759" s="3"/>
    </row>
    <row r="760" spans="1:1" ht="12.75" x14ac:dyDescent="0.2">
      <c r="A760" s="3"/>
    </row>
    <row r="761" spans="1:1" ht="12.75" x14ac:dyDescent="0.2">
      <c r="A761" s="3"/>
    </row>
    <row r="762" spans="1:1" ht="12.75" x14ac:dyDescent="0.2">
      <c r="A762" s="3"/>
    </row>
    <row r="763" spans="1:1" ht="12.75" x14ac:dyDescent="0.2">
      <c r="A763" s="3"/>
    </row>
    <row r="764" spans="1:1" ht="12.75" x14ac:dyDescent="0.2">
      <c r="A764" s="3"/>
    </row>
    <row r="765" spans="1:1" ht="12.75" x14ac:dyDescent="0.2">
      <c r="A765" s="3"/>
    </row>
    <row r="766" spans="1:1" ht="12.75" x14ac:dyDescent="0.2">
      <c r="A766" s="3"/>
    </row>
    <row r="767" spans="1:1" ht="12.75" x14ac:dyDescent="0.2">
      <c r="A767" s="3"/>
    </row>
    <row r="768" spans="1:1" ht="12.75" x14ac:dyDescent="0.2">
      <c r="A768" s="3"/>
    </row>
    <row r="769" spans="1:1" ht="12.75" x14ac:dyDescent="0.2">
      <c r="A769" s="3"/>
    </row>
    <row r="770" spans="1:1" ht="12.75" x14ac:dyDescent="0.2">
      <c r="A770" s="3"/>
    </row>
    <row r="771" spans="1:1" ht="12.75" x14ac:dyDescent="0.2">
      <c r="A771" s="3"/>
    </row>
    <row r="772" spans="1:1" ht="12.75" x14ac:dyDescent="0.2">
      <c r="A772" s="3"/>
    </row>
    <row r="773" spans="1:1" ht="12.75" x14ac:dyDescent="0.2">
      <c r="A773" s="3"/>
    </row>
    <row r="774" spans="1:1" ht="12.75" x14ac:dyDescent="0.2">
      <c r="A774" s="3"/>
    </row>
    <row r="775" spans="1:1" ht="12.75" x14ac:dyDescent="0.2">
      <c r="A775" s="3"/>
    </row>
    <row r="776" spans="1:1" ht="12.75" x14ac:dyDescent="0.2">
      <c r="A776" s="3"/>
    </row>
    <row r="777" spans="1:1" ht="12.75" x14ac:dyDescent="0.2">
      <c r="A777" s="3"/>
    </row>
    <row r="778" spans="1:1" ht="12.75" x14ac:dyDescent="0.2">
      <c r="A778" s="3"/>
    </row>
    <row r="779" spans="1:1" ht="12.75" x14ac:dyDescent="0.2">
      <c r="A779" s="3"/>
    </row>
    <row r="780" spans="1:1" ht="12.75" x14ac:dyDescent="0.2">
      <c r="A780" s="3"/>
    </row>
    <row r="781" spans="1:1" ht="12.75" x14ac:dyDescent="0.2">
      <c r="A781" s="3"/>
    </row>
    <row r="782" spans="1:1" ht="12.75" x14ac:dyDescent="0.2">
      <c r="A782" s="3"/>
    </row>
    <row r="783" spans="1:1" ht="12.75" x14ac:dyDescent="0.2">
      <c r="A783" s="3"/>
    </row>
    <row r="784" spans="1:1" ht="12.75" x14ac:dyDescent="0.2">
      <c r="A784" s="3"/>
    </row>
    <row r="785" spans="1:1" ht="12.75" x14ac:dyDescent="0.2">
      <c r="A785" s="3"/>
    </row>
    <row r="786" spans="1:1" ht="12.75" x14ac:dyDescent="0.2">
      <c r="A786" s="3"/>
    </row>
    <row r="787" spans="1:1" ht="12.75" x14ac:dyDescent="0.2">
      <c r="A787" s="3"/>
    </row>
    <row r="788" spans="1:1" ht="12.75" x14ac:dyDescent="0.2">
      <c r="A788" s="3"/>
    </row>
    <row r="789" spans="1:1" ht="12.75" x14ac:dyDescent="0.2">
      <c r="A789" s="3"/>
    </row>
    <row r="790" spans="1:1" ht="12.75" x14ac:dyDescent="0.2">
      <c r="A790" s="3"/>
    </row>
    <row r="791" spans="1:1" ht="12.75" x14ac:dyDescent="0.2">
      <c r="A791" s="3"/>
    </row>
    <row r="792" spans="1:1" ht="12.75" x14ac:dyDescent="0.2">
      <c r="A792" s="3"/>
    </row>
    <row r="793" spans="1:1" ht="12.75" x14ac:dyDescent="0.2">
      <c r="A793" s="3"/>
    </row>
    <row r="794" spans="1:1" ht="12.75" x14ac:dyDescent="0.2">
      <c r="A794" s="3"/>
    </row>
    <row r="795" spans="1:1" ht="12.75" x14ac:dyDescent="0.2">
      <c r="A795" s="3"/>
    </row>
    <row r="796" spans="1:1" ht="12.75" x14ac:dyDescent="0.2">
      <c r="A796" s="3"/>
    </row>
    <row r="797" spans="1:1" ht="12.75" x14ac:dyDescent="0.2">
      <c r="A797" s="3"/>
    </row>
    <row r="798" spans="1:1" ht="12.75" x14ac:dyDescent="0.2">
      <c r="A798" s="3"/>
    </row>
    <row r="799" spans="1:1" ht="12.75" x14ac:dyDescent="0.2">
      <c r="A799" s="3"/>
    </row>
    <row r="800" spans="1:1" ht="12.75" x14ac:dyDescent="0.2">
      <c r="A800" s="3"/>
    </row>
    <row r="801" spans="1:1" ht="12.75" x14ac:dyDescent="0.2">
      <c r="A801" s="3"/>
    </row>
    <row r="802" spans="1:1" ht="12.75" x14ac:dyDescent="0.2">
      <c r="A802" s="3"/>
    </row>
    <row r="803" spans="1:1" ht="12.75" x14ac:dyDescent="0.2">
      <c r="A803" s="3"/>
    </row>
    <row r="804" spans="1:1" ht="12.75" x14ac:dyDescent="0.2">
      <c r="A804" s="3"/>
    </row>
    <row r="805" spans="1:1" ht="12.75" x14ac:dyDescent="0.2">
      <c r="A805" s="3"/>
    </row>
    <row r="806" spans="1:1" ht="12.75" x14ac:dyDescent="0.2">
      <c r="A806" s="3"/>
    </row>
    <row r="807" spans="1:1" ht="12.75" x14ac:dyDescent="0.2">
      <c r="A807" s="3"/>
    </row>
    <row r="808" spans="1:1" ht="12.75" x14ac:dyDescent="0.2">
      <c r="A808" s="3"/>
    </row>
    <row r="809" spans="1:1" ht="12.75" x14ac:dyDescent="0.2">
      <c r="A809" s="3"/>
    </row>
    <row r="810" spans="1:1" ht="12.75" x14ac:dyDescent="0.2">
      <c r="A810" s="3"/>
    </row>
    <row r="811" spans="1:1" ht="12.75" x14ac:dyDescent="0.2">
      <c r="A811" s="3"/>
    </row>
    <row r="812" spans="1:1" ht="12.75" x14ac:dyDescent="0.2">
      <c r="A812" s="3"/>
    </row>
    <row r="813" spans="1:1" ht="12.75" x14ac:dyDescent="0.2">
      <c r="A813" s="3"/>
    </row>
    <row r="814" spans="1:1" ht="12.75" x14ac:dyDescent="0.2">
      <c r="A814" s="3"/>
    </row>
    <row r="815" spans="1:1" ht="12.75" x14ac:dyDescent="0.2">
      <c r="A815" s="3"/>
    </row>
    <row r="816" spans="1:1" ht="12.75" x14ac:dyDescent="0.2">
      <c r="A816" s="3"/>
    </row>
    <row r="817" spans="1:1" ht="12.75" x14ac:dyDescent="0.2">
      <c r="A817" s="3"/>
    </row>
    <row r="818" spans="1:1" ht="12.75" x14ac:dyDescent="0.2">
      <c r="A818" s="3"/>
    </row>
    <row r="819" spans="1:1" ht="12.75" x14ac:dyDescent="0.2">
      <c r="A819" s="3"/>
    </row>
    <row r="820" spans="1:1" ht="12.75" x14ac:dyDescent="0.2">
      <c r="A820" s="3"/>
    </row>
    <row r="821" spans="1:1" ht="12.75" x14ac:dyDescent="0.2">
      <c r="A821" s="3"/>
    </row>
    <row r="822" spans="1:1" ht="12.75" x14ac:dyDescent="0.2">
      <c r="A822" s="3"/>
    </row>
    <row r="823" spans="1:1" ht="12.75" x14ac:dyDescent="0.2">
      <c r="A823" s="3"/>
    </row>
    <row r="824" spans="1:1" ht="12.75" x14ac:dyDescent="0.2">
      <c r="A824" s="3"/>
    </row>
    <row r="825" spans="1:1" ht="12.75" x14ac:dyDescent="0.2">
      <c r="A825" s="3"/>
    </row>
    <row r="826" spans="1:1" ht="12.75" x14ac:dyDescent="0.2">
      <c r="A826" s="3"/>
    </row>
    <row r="827" spans="1:1" ht="12.75" x14ac:dyDescent="0.2">
      <c r="A827" s="3"/>
    </row>
    <row r="828" spans="1:1" ht="12.75" x14ac:dyDescent="0.2">
      <c r="A828" s="3"/>
    </row>
    <row r="829" spans="1:1" ht="12.75" x14ac:dyDescent="0.2">
      <c r="A829" s="3"/>
    </row>
    <row r="830" spans="1:1" ht="12.75" x14ac:dyDescent="0.2">
      <c r="A830" s="3"/>
    </row>
    <row r="831" spans="1:1" ht="12.75" x14ac:dyDescent="0.2">
      <c r="A831" s="3"/>
    </row>
    <row r="832" spans="1:1" ht="12.75" x14ac:dyDescent="0.2">
      <c r="A832" s="3"/>
    </row>
    <row r="833" spans="1:1" ht="12.75" x14ac:dyDescent="0.2">
      <c r="A833" s="3"/>
    </row>
    <row r="834" spans="1:1" ht="12.75" x14ac:dyDescent="0.2">
      <c r="A834" s="3"/>
    </row>
    <row r="835" spans="1:1" ht="12.75" x14ac:dyDescent="0.2">
      <c r="A835" s="3"/>
    </row>
    <row r="836" spans="1:1" ht="12.75" x14ac:dyDescent="0.2">
      <c r="A836" s="3"/>
    </row>
    <row r="837" spans="1:1" ht="12.75" x14ac:dyDescent="0.2">
      <c r="A837" s="3"/>
    </row>
    <row r="838" spans="1:1" ht="12.75" x14ac:dyDescent="0.2">
      <c r="A838" s="3"/>
    </row>
    <row r="839" spans="1:1" ht="12.75" x14ac:dyDescent="0.2">
      <c r="A839" s="3"/>
    </row>
    <row r="840" spans="1:1" ht="12.75" x14ac:dyDescent="0.2">
      <c r="A840" s="3"/>
    </row>
    <row r="841" spans="1:1" ht="12.75" x14ac:dyDescent="0.2">
      <c r="A841" s="3"/>
    </row>
    <row r="842" spans="1:1" ht="12.75" x14ac:dyDescent="0.2">
      <c r="A842" s="3"/>
    </row>
    <row r="843" spans="1:1" ht="12.75" x14ac:dyDescent="0.2">
      <c r="A843" s="3"/>
    </row>
    <row r="844" spans="1:1" ht="12.75" x14ac:dyDescent="0.2">
      <c r="A844" s="3"/>
    </row>
    <row r="845" spans="1:1" ht="12.75" x14ac:dyDescent="0.2">
      <c r="A845" s="3"/>
    </row>
    <row r="846" spans="1:1" ht="12.75" x14ac:dyDescent="0.2">
      <c r="A846" s="3"/>
    </row>
    <row r="847" spans="1:1" ht="12.75" x14ac:dyDescent="0.2">
      <c r="A847" s="3"/>
    </row>
    <row r="848" spans="1:1" ht="12.75" x14ac:dyDescent="0.2">
      <c r="A848" s="3"/>
    </row>
    <row r="849" spans="1:1" ht="12.75" x14ac:dyDescent="0.2">
      <c r="A849" s="3"/>
    </row>
    <row r="850" spans="1:1" ht="12.75" x14ac:dyDescent="0.2">
      <c r="A850" s="3"/>
    </row>
    <row r="851" spans="1:1" ht="12.75" x14ac:dyDescent="0.2">
      <c r="A851" s="3"/>
    </row>
    <row r="852" spans="1:1" ht="12.75" x14ac:dyDescent="0.2">
      <c r="A852" s="3"/>
    </row>
    <row r="853" spans="1:1" ht="12.75" x14ac:dyDescent="0.2">
      <c r="A853" s="3"/>
    </row>
    <row r="854" spans="1:1" ht="12.75" x14ac:dyDescent="0.2">
      <c r="A854" s="3"/>
    </row>
    <row r="855" spans="1:1" ht="12.75" x14ac:dyDescent="0.2">
      <c r="A855" s="3"/>
    </row>
    <row r="856" spans="1:1" ht="12.75" x14ac:dyDescent="0.2">
      <c r="A856" s="3"/>
    </row>
    <row r="857" spans="1:1" ht="12.75" x14ac:dyDescent="0.2">
      <c r="A857" s="3"/>
    </row>
    <row r="858" spans="1:1" ht="12.75" x14ac:dyDescent="0.2">
      <c r="A858" s="3"/>
    </row>
    <row r="859" spans="1:1" ht="12.75" x14ac:dyDescent="0.2">
      <c r="A859" s="3"/>
    </row>
    <row r="860" spans="1:1" ht="12.75" x14ac:dyDescent="0.2">
      <c r="A860" s="3"/>
    </row>
    <row r="861" spans="1:1" ht="12.75" x14ac:dyDescent="0.2">
      <c r="A861" s="3"/>
    </row>
    <row r="862" spans="1:1" ht="12.75" x14ac:dyDescent="0.2">
      <c r="A862" s="3"/>
    </row>
    <row r="863" spans="1:1" ht="12.75" x14ac:dyDescent="0.2">
      <c r="A863" s="3"/>
    </row>
    <row r="864" spans="1:1" ht="12.75" x14ac:dyDescent="0.2">
      <c r="A864" s="3"/>
    </row>
    <row r="865" spans="1:1" ht="12.75" x14ac:dyDescent="0.2">
      <c r="A865" s="3"/>
    </row>
    <row r="866" spans="1:1" ht="12.75" x14ac:dyDescent="0.2">
      <c r="A866" s="3"/>
    </row>
    <row r="867" spans="1:1" ht="12.75" x14ac:dyDescent="0.2">
      <c r="A867" s="3"/>
    </row>
    <row r="868" spans="1:1" ht="12.75" x14ac:dyDescent="0.2">
      <c r="A868" s="3"/>
    </row>
    <row r="869" spans="1:1" ht="12.75" x14ac:dyDescent="0.2">
      <c r="A869" s="3"/>
    </row>
    <row r="870" spans="1:1" ht="12.75" x14ac:dyDescent="0.2">
      <c r="A870" s="3"/>
    </row>
    <row r="871" spans="1:1" ht="12.75" x14ac:dyDescent="0.2">
      <c r="A871" s="3"/>
    </row>
    <row r="872" spans="1:1" ht="12.75" x14ac:dyDescent="0.2">
      <c r="A872" s="3"/>
    </row>
    <row r="873" spans="1:1" ht="12.75" x14ac:dyDescent="0.2">
      <c r="A873" s="3"/>
    </row>
    <row r="874" spans="1:1" ht="12.75" x14ac:dyDescent="0.2">
      <c r="A874" s="3"/>
    </row>
    <row r="875" spans="1:1" ht="12.75" x14ac:dyDescent="0.2">
      <c r="A875" s="3"/>
    </row>
    <row r="876" spans="1:1" ht="12.75" x14ac:dyDescent="0.2">
      <c r="A876" s="3"/>
    </row>
    <row r="877" spans="1:1" ht="12.75" x14ac:dyDescent="0.2">
      <c r="A877" s="3"/>
    </row>
    <row r="878" spans="1:1" ht="12.75" x14ac:dyDescent="0.2">
      <c r="A878" s="3"/>
    </row>
    <row r="879" spans="1:1" ht="12.75" x14ac:dyDescent="0.2">
      <c r="A879" s="3"/>
    </row>
    <row r="880" spans="1:1" ht="12.75" x14ac:dyDescent="0.2">
      <c r="A880" s="3"/>
    </row>
    <row r="881" spans="1:1" ht="12.75" x14ac:dyDescent="0.2">
      <c r="A881" s="3"/>
    </row>
    <row r="882" spans="1:1" ht="12.75" x14ac:dyDescent="0.2">
      <c r="A882" s="3"/>
    </row>
    <row r="883" spans="1:1" ht="12.75" x14ac:dyDescent="0.2">
      <c r="A883" s="3"/>
    </row>
    <row r="884" spans="1:1" ht="12.75" x14ac:dyDescent="0.2">
      <c r="A884" s="3"/>
    </row>
    <row r="885" spans="1:1" ht="12.75" x14ac:dyDescent="0.2">
      <c r="A885" s="3"/>
    </row>
    <row r="886" spans="1:1" ht="12.75" x14ac:dyDescent="0.2">
      <c r="A886" s="3"/>
    </row>
    <row r="887" spans="1:1" ht="12.75" x14ac:dyDescent="0.2">
      <c r="A887" s="3"/>
    </row>
    <row r="888" spans="1:1" ht="12.75" x14ac:dyDescent="0.2">
      <c r="A888" s="3"/>
    </row>
    <row r="889" spans="1:1" ht="12.75" x14ac:dyDescent="0.2">
      <c r="A889" s="3"/>
    </row>
    <row r="890" spans="1:1" ht="12.75" x14ac:dyDescent="0.2">
      <c r="A890" s="3"/>
    </row>
    <row r="891" spans="1:1" ht="12.75" x14ac:dyDescent="0.2">
      <c r="A891" s="3"/>
    </row>
    <row r="892" spans="1:1" ht="12.75" x14ac:dyDescent="0.2">
      <c r="A892" s="3"/>
    </row>
    <row r="893" spans="1:1" ht="12.75" x14ac:dyDescent="0.2">
      <c r="A893" s="3"/>
    </row>
    <row r="894" spans="1:1" ht="12.75" x14ac:dyDescent="0.2">
      <c r="A894" s="3"/>
    </row>
    <row r="895" spans="1:1" ht="12.75" x14ac:dyDescent="0.2">
      <c r="A895" s="3"/>
    </row>
    <row r="896" spans="1:1" ht="12.75" x14ac:dyDescent="0.2">
      <c r="A896" s="3"/>
    </row>
    <row r="897" spans="1:1" ht="12.75" x14ac:dyDescent="0.2">
      <c r="A897" s="3"/>
    </row>
    <row r="898" spans="1:1" ht="12.75" x14ac:dyDescent="0.2">
      <c r="A898" s="3"/>
    </row>
    <row r="899" spans="1:1" ht="12.75" x14ac:dyDescent="0.2">
      <c r="A899" s="3"/>
    </row>
    <row r="900" spans="1:1" ht="12.75" x14ac:dyDescent="0.2">
      <c r="A900" s="3"/>
    </row>
    <row r="901" spans="1:1" ht="12.75" x14ac:dyDescent="0.2">
      <c r="A901" s="3"/>
    </row>
    <row r="902" spans="1:1" ht="12.75" x14ac:dyDescent="0.2">
      <c r="A902" s="3"/>
    </row>
    <row r="903" spans="1:1" ht="12.75" x14ac:dyDescent="0.2">
      <c r="A903" s="3"/>
    </row>
    <row r="904" spans="1:1" ht="12.75" x14ac:dyDescent="0.2">
      <c r="A904" s="3"/>
    </row>
    <row r="905" spans="1:1" ht="12.75" x14ac:dyDescent="0.2">
      <c r="A905" s="3"/>
    </row>
    <row r="906" spans="1:1" ht="12.75" x14ac:dyDescent="0.2">
      <c r="A906" s="3"/>
    </row>
    <row r="907" spans="1:1" ht="12.75" x14ac:dyDescent="0.2">
      <c r="A907" s="3"/>
    </row>
    <row r="908" spans="1:1" ht="12.75" x14ac:dyDescent="0.2">
      <c r="A908" s="3"/>
    </row>
    <row r="909" spans="1:1" ht="12.75" x14ac:dyDescent="0.2">
      <c r="A909" s="3"/>
    </row>
    <row r="910" spans="1:1" ht="12.75" x14ac:dyDescent="0.2">
      <c r="A910" s="3"/>
    </row>
    <row r="911" spans="1:1" ht="12.75" x14ac:dyDescent="0.2">
      <c r="A911" s="3"/>
    </row>
    <row r="912" spans="1:1" ht="12.75" x14ac:dyDescent="0.2">
      <c r="A912" s="3"/>
    </row>
    <row r="913" spans="1:1" ht="12.75" x14ac:dyDescent="0.2">
      <c r="A913" s="3"/>
    </row>
    <row r="914" spans="1:1" ht="12.75" x14ac:dyDescent="0.2">
      <c r="A914" s="3"/>
    </row>
    <row r="915" spans="1:1" ht="12.75" x14ac:dyDescent="0.2">
      <c r="A915" s="3"/>
    </row>
    <row r="916" spans="1:1" ht="12.75" x14ac:dyDescent="0.2">
      <c r="A916" s="3"/>
    </row>
    <row r="917" spans="1:1" ht="12.75" x14ac:dyDescent="0.2">
      <c r="A917" s="3"/>
    </row>
    <row r="918" spans="1:1" ht="12.75" x14ac:dyDescent="0.2">
      <c r="A918" s="3"/>
    </row>
    <row r="919" spans="1:1" ht="12.75" x14ac:dyDescent="0.2">
      <c r="A919" s="3"/>
    </row>
    <row r="920" spans="1:1" ht="12.75" x14ac:dyDescent="0.2">
      <c r="A920" s="3"/>
    </row>
    <row r="921" spans="1:1" ht="12.75" x14ac:dyDescent="0.2">
      <c r="A921" s="3"/>
    </row>
    <row r="922" spans="1:1" ht="12.75" x14ac:dyDescent="0.2">
      <c r="A922" s="3"/>
    </row>
    <row r="923" spans="1:1" ht="12.75" x14ac:dyDescent="0.2">
      <c r="A923" s="3"/>
    </row>
    <row r="924" spans="1:1" ht="12.75" x14ac:dyDescent="0.2">
      <c r="A924" s="3"/>
    </row>
    <row r="925" spans="1:1" ht="12.75" x14ac:dyDescent="0.2">
      <c r="A925" s="3"/>
    </row>
    <row r="926" spans="1:1" ht="12.75" x14ac:dyDescent="0.2">
      <c r="A926" s="3"/>
    </row>
    <row r="927" spans="1:1" ht="12.75" x14ac:dyDescent="0.2">
      <c r="A927" s="3"/>
    </row>
    <row r="928" spans="1:1" ht="12.75" x14ac:dyDescent="0.2">
      <c r="A928" s="3"/>
    </row>
    <row r="929" spans="1:1" ht="12.75" x14ac:dyDescent="0.2">
      <c r="A929" s="3"/>
    </row>
    <row r="930" spans="1:1" ht="12.75" x14ac:dyDescent="0.2">
      <c r="A930" s="3"/>
    </row>
    <row r="931" spans="1:1" ht="12.75" x14ac:dyDescent="0.2">
      <c r="A931" s="3"/>
    </row>
    <row r="932" spans="1:1" ht="12.75" x14ac:dyDescent="0.2">
      <c r="A932" s="3"/>
    </row>
    <row r="933" spans="1:1" ht="12.75" x14ac:dyDescent="0.2">
      <c r="A933" s="3"/>
    </row>
    <row r="934" spans="1:1" ht="12.75" x14ac:dyDescent="0.2">
      <c r="A934" s="3"/>
    </row>
    <row r="935" spans="1:1" ht="12.75" x14ac:dyDescent="0.2">
      <c r="A935" s="3"/>
    </row>
    <row r="936" spans="1:1" ht="12.75" x14ac:dyDescent="0.2">
      <c r="A936" s="3"/>
    </row>
    <row r="937" spans="1:1" ht="12.75" x14ac:dyDescent="0.2">
      <c r="A937" s="3"/>
    </row>
    <row r="938" spans="1:1" ht="12.75" x14ac:dyDescent="0.2">
      <c r="A938" s="3"/>
    </row>
    <row r="939" spans="1:1" ht="12.75" x14ac:dyDescent="0.2">
      <c r="A939" s="3"/>
    </row>
    <row r="940" spans="1:1" ht="12.75" x14ac:dyDescent="0.2">
      <c r="A940" s="3"/>
    </row>
    <row r="941" spans="1:1" ht="12.75" x14ac:dyDescent="0.2">
      <c r="A941" s="3"/>
    </row>
    <row r="942" spans="1:1" ht="12.75" x14ac:dyDescent="0.2">
      <c r="A942" s="3"/>
    </row>
    <row r="943" spans="1:1" ht="12.75" x14ac:dyDescent="0.2">
      <c r="A943" s="3"/>
    </row>
    <row r="944" spans="1:1" ht="12.75" x14ac:dyDescent="0.2">
      <c r="A944" s="3"/>
    </row>
    <row r="945" spans="1:1" ht="12.75" x14ac:dyDescent="0.2">
      <c r="A945" s="3"/>
    </row>
    <row r="946" spans="1:1" ht="12.75" x14ac:dyDescent="0.2">
      <c r="A946" s="3"/>
    </row>
    <row r="947" spans="1:1" ht="12.75" x14ac:dyDescent="0.2">
      <c r="A947" s="3"/>
    </row>
    <row r="948" spans="1:1" ht="12.75" x14ac:dyDescent="0.2">
      <c r="A948" s="3"/>
    </row>
    <row r="949" spans="1:1" ht="12.75" x14ac:dyDescent="0.2">
      <c r="A949" s="3"/>
    </row>
    <row r="950" spans="1:1" ht="12.75" x14ac:dyDescent="0.2">
      <c r="A950" s="3"/>
    </row>
    <row r="951" spans="1:1" ht="12.75" x14ac:dyDescent="0.2">
      <c r="A951" s="3"/>
    </row>
    <row r="952" spans="1:1" ht="12.75" x14ac:dyDescent="0.2">
      <c r="A952" s="3"/>
    </row>
    <row r="953" spans="1:1" ht="12.75" x14ac:dyDescent="0.2">
      <c r="A953" s="3"/>
    </row>
    <row r="954" spans="1:1" ht="12.75" x14ac:dyDescent="0.2">
      <c r="A954" s="3"/>
    </row>
    <row r="955" spans="1:1" ht="12.75" x14ac:dyDescent="0.2">
      <c r="A955" s="3"/>
    </row>
    <row r="956" spans="1:1" ht="12.75" x14ac:dyDescent="0.2">
      <c r="A956" s="3"/>
    </row>
    <row r="957" spans="1:1" ht="12.75" x14ac:dyDescent="0.2">
      <c r="A957" s="3"/>
    </row>
    <row r="958" spans="1:1" ht="12.75" x14ac:dyDescent="0.2">
      <c r="A958" s="3"/>
    </row>
    <row r="959" spans="1:1" ht="12.75" x14ac:dyDescent="0.2">
      <c r="A959" s="3"/>
    </row>
    <row r="960" spans="1:1" ht="12.75" x14ac:dyDescent="0.2">
      <c r="A960" s="3"/>
    </row>
    <row r="961" spans="1:1" ht="12.75" x14ac:dyDescent="0.2">
      <c r="A961" s="3"/>
    </row>
    <row r="962" spans="1:1" ht="12.75" x14ac:dyDescent="0.2">
      <c r="A962" s="3"/>
    </row>
    <row r="963" spans="1:1" ht="12.75" x14ac:dyDescent="0.2">
      <c r="A963" s="3"/>
    </row>
    <row r="964" spans="1:1" ht="12.75" x14ac:dyDescent="0.2">
      <c r="A964" s="3"/>
    </row>
    <row r="965" spans="1:1" ht="12.75" x14ac:dyDescent="0.2">
      <c r="A965" s="3"/>
    </row>
    <row r="966" spans="1:1" ht="12.75" x14ac:dyDescent="0.2">
      <c r="A966" s="3"/>
    </row>
    <row r="967" spans="1:1" ht="12.75" x14ac:dyDescent="0.2">
      <c r="A967" s="3"/>
    </row>
    <row r="968" spans="1:1" ht="12.75" x14ac:dyDescent="0.2">
      <c r="A968" s="3"/>
    </row>
    <row r="969" spans="1:1" ht="12.75" x14ac:dyDescent="0.2">
      <c r="A969" s="3"/>
    </row>
    <row r="970" spans="1:1" ht="12.75" x14ac:dyDescent="0.2">
      <c r="A970" s="3"/>
    </row>
    <row r="971" spans="1:1" ht="12.75" x14ac:dyDescent="0.2">
      <c r="A971" s="3"/>
    </row>
    <row r="972" spans="1:1" ht="12.75" x14ac:dyDescent="0.2">
      <c r="A972" s="3"/>
    </row>
    <row r="973" spans="1:1" ht="12.75" x14ac:dyDescent="0.2">
      <c r="A973" s="3"/>
    </row>
    <row r="974" spans="1:1" ht="12.75" x14ac:dyDescent="0.2">
      <c r="A974" s="3"/>
    </row>
    <row r="975" spans="1:1" ht="12.75" x14ac:dyDescent="0.2">
      <c r="A975" s="3"/>
    </row>
    <row r="976" spans="1:1" ht="12.75" x14ac:dyDescent="0.2">
      <c r="A976" s="3"/>
    </row>
    <row r="977" spans="1:1" ht="12.75" x14ac:dyDescent="0.2">
      <c r="A977" s="3"/>
    </row>
    <row r="978" spans="1:1" ht="12.75" x14ac:dyDescent="0.2">
      <c r="A978" s="3"/>
    </row>
    <row r="979" spans="1:1" ht="12.75" x14ac:dyDescent="0.2">
      <c r="A979" s="3"/>
    </row>
    <row r="980" spans="1:1" ht="12.75" x14ac:dyDescent="0.2">
      <c r="A980" s="3"/>
    </row>
    <row r="981" spans="1:1" ht="12.75" x14ac:dyDescent="0.2">
      <c r="A981" s="3"/>
    </row>
    <row r="982" spans="1:1" ht="12.75" x14ac:dyDescent="0.2">
      <c r="A982" s="3"/>
    </row>
    <row r="983" spans="1:1" ht="12.75" x14ac:dyDescent="0.2">
      <c r="A983" s="3"/>
    </row>
    <row r="984" spans="1:1" ht="12.75" x14ac:dyDescent="0.2">
      <c r="A984" s="3"/>
    </row>
    <row r="985" spans="1:1" ht="12.75" x14ac:dyDescent="0.2">
      <c r="A985" s="3"/>
    </row>
    <row r="986" spans="1:1" ht="12.75" x14ac:dyDescent="0.2">
      <c r="A986" s="3"/>
    </row>
    <row r="987" spans="1:1" ht="12.75" x14ac:dyDescent="0.2">
      <c r="A987" s="3"/>
    </row>
  </sheetData>
  <sheetProtection algorithmName="SHA-512" hashValue="EsPE7wmY6MlZ81Rwt8J5AQn7pHnOFV9AdgQABgVTK4zqgsdgr5JNszQEGsFBCCPuIrsA3eKdX/meuZT8VdOOng==" saltValue="k4ffvgm00sHVMBrGQd7nAQ==" spinCount="100000" sheet="1" objects="1" scenarios="1"/>
  <mergeCells count="20">
    <mergeCell ref="A13:B13"/>
    <mergeCell ref="G13:H13"/>
    <mergeCell ref="B55:C55"/>
    <mergeCell ref="A7:C7"/>
    <mergeCell ref="A8:C8"/>
    <mergeCell ref="A9:C9"/>
    <mergeCell ref="A10:C10"/>
    <mergeCell ref="A11:C11"/>
    <mergeCell ref="A2:C2"/>
    <mergeCell ref="A3:C3"/>
    <mergeCell ref="A4:C4"/>
    <mergeCell ref="A5:C5"/>
    <mergeCell ref="A6:C6"/>
    <mergeCell ref="I55:J55"/>
    <mergeCell ref="B59:C59"/>
    <mergeCell ref="B60:C60"/>
    <mergeCell ref="B61:C61"/>
    <mergeCell ref="D60:G60"/>
    <mergeCell ref="A58:B58"/>
    <mergeCell ref="H60:H61"/>
  </mergeCells>
  <dataValidations count="1">
    <dataValidation type="custom" allowBlank="1" showDropDown="1" sqref="A15:D51 G15:J51" xr:uid="{9220A387-A4AB-4EDC-83C5-8D3532C815B7}">
      <formula1>AND(ISNUMBER(A15),(NOT(OR(NOT(ISERROR(DATEVALUE(A15))), AND(ISNUMBER(A15), LEFT(CELL("format", A15))="D")))))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